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tter-Software\Website - Alle_meine_Vorlagen.de\Hochgeladen\67 Werte\"/>
    </mc:Choice>
  </mc:AlternateContent>
  <bookViews>
    <workbookView xWindow="0" yWindow="0" windowWidth="28800" windowHeight="12210" xr2:uid="{00000000-000D-0000-FFFF-FFFF00000000}"/>
  </bookViews>
  <sheets>
    <sheet name="Januar" sheetId="15" r:id="rId1"/>
    <sheet name="Februar" sheetId="14" r:id="rId2"/>
    <sheet name="März" sheetId="13" r:id="rId3"/>
    <sheet name="April" sheetId="12" r:id="rId4"/>
    <sheet name="Mai" sheetId="11" r:id="rId5"/>
    <sheet name="Juni" sheetId="10" r:id="rId6"/>
    <sheet name="Juli" sheetId="1" r:id="rId7"/>
    <sheet name="August" sheetId="2" r:id="rId8"/>
    <sheet name="September" sheetId="3" r:id="rId9"/>
    <sheet name="Oktober" sheetId="4" r:id="rId10"/>
    <sheet name="November" sheetId="5" r:id="rId11"/>
    <sheet name="Dezember" sheetId="6" r:id="rId12"/>
    <sheet name="Durchschnitt" sheetId="7" r:id="rId13"/>
    <sheet name="Einstellungen" sheetId="9" r:id="rId14"/>
  </sheets>
  <definedNames>
    <definedName name="Kalenderjahr">Einstellungen!$C$3</definedName>
  </definedNames>
  <calcPr calcId="171027"/>
</workbook>
</file>

<file path=xl/calcChain.xml><?xml version="1.0" encoding="utf-8"?>
<calcChain xmlns="http://schemas.openxmlformats.org/spreadsheetml/2006/main">
  <c r="C15" i="7" l="1"/>
  <c r="C14" i="7"/>
  <c r="C13" i="7"/>
  <c r="C12" i="7"/>
  <c r="C11" i="7"/>
  <c r="C10" i="7"/>
  <c r="C9" i="7"/>
  <c r="C6" i="7"/>
  <c r="C7" i="7"/>
  <c r="C8" i="7"/>
  <c r="C5" i="7"/>
  <c r="C4" i="7"/>
  <c r="C34" i="5" l="1"/>
  <c r="C34" i="3"/>
  <c r="C34" i="10"/>
  <c r="C34" i="12"/>
  <c r="C35" i="6"/>
  <c r="C35" i="4"/>
  <c r="C35" i="2"/>
  <c r="C35" i="1"/>
  <c r="C35" i="11"/>
  <c r="C35" i="13"/>
  <c r="C33" i="14"/>
  <c r="C35" i="15"/>
  <c r="B2" i="7" l="1"/>
  <c r="B2" i="5" l="1"/>
  <c r="B2" i="6"/>
  <c r="B2" i="4"/>
  <c r="B2" i="2"/>
  <c r="B2" i="1"/>
  <c r="B2" i="10"/>
  <c r="B2" i="11"/>
  <c r="B2" i="12"/>
  <c r="B2" i="13"/>
  <c r="B2" i="14"/>
  <c r="B2" i="15"/>
  <c r="B2" i="3"/>
  <c r="B4" i="15" l="1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4" i="14"/>
  <c r="B5" i="14" s="1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4" i="13"/>
  <c r="B5" i="13" s="1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4" i="12"/>
  <c r="B5" i="12" s="1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4" i="11"/>
  <c r="B5" i="11" s="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4" i="10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4" i="6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4" i="4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</calcChain>
</file>

<file path=xl/sharedStrings.xml><?xml version="1.0" encoding="utf-8"?>
<sst xmlns="http://schemas.openxmlformats.org/spreadsheetml/2006/main" count="107" uniqueCount="38">
  <si>
    <t>Datum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</si>
  <si>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</si>
  <si>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</si>
  <si>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</si>
  <si>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</si>
  <si>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</si>
  <si>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</si>
  <si>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</si>
  <si>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</si>
  <si>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</si>
  <si>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</si>
  <si>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</si>
  <si>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</si>
  <si>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</si>
  <si>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Kalenderjahr:</t>
  </si>
  <si>
    <t>&lt; Gib hier das Kalenderjahr ein (z.B. 2018)</t>
  </si>
  <si>
    <t>Hier ist Platz für deine Beschreibung</t>
  </si>
  <si>
    <t>Ø</t>
  </si>
  <si>
    <t>Einheit:</t>
  </si>
  <si>
    <t>&lt; Gib hier die Einheit deiner Werte ein (z.B. °C oder Stück oder …)</t>
  </si>
  <si>
    <t>http://www.alle-meine-vorlagen.de</t>
  </si>
  <si>
    <t>kostenlose Vorlage von</t>
  </si>
  <si>
    <t>Wert</t>
  </si>
  <si>
    <t>Werte im Ø</t>
  </si>
  <si>
    <t>Vorlage Passwortliste</t>
  </si>
  <si>
    <t>Verwalte deine Passwörter mit dieser Liste</t>
  </si>
  <si>
    <t>FotoDoku</t>
  </si>
  <si>
    <t>Kassenbuch Vorlage für Excel</t>
  </si>
  <si>
    <t>Führe dein Kassenbuch mit Excel</t>
  </si>
  <si>
    <t>Weitere kostenlose Vorlagen gibt es bei:</t>
  </si>
  <si>
    <t>Meilensteinplan</t>
  </si>
  <si>
    <t>Bilde deine Meilensteine ab in Excel</t>
  </si>
  <si>
    <t>Aktionsplan</t>
  </si>
  <si>
    <t>Plane deine ToDo´s mit dieser Vorlage</t>
  </si>
  <si>
    <t>und viele mehr…</t>
  </si>
  <si>
    <t>Tageswerte Version 1.0 vom 21.12.2017</t>
  </si>
  <si>
    <t>Erstelle Fotodokumente deiner Projekte, deines Urlaubs usw.</t>
  </si>
  <si>
    <t>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</si>
</sst>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&quot;.&quot;yy"/>
    <numFmt numFmtId="165" formatCode="#,##0.00&quot; &quot;[$€-407];[Red]&quot;-&quot;#,##0.00&quot; &quot;[$€-407]"/>
  </numFmts>
  <fonts count="21">
    <font>
      <sz val="11"/>
      <color theme="1"/>
      <name val="Liberation 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1"/>
      <color theme="1"/>
      <name val="Liberation Sans1"/>
    </font>
    <font>
      <b/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Liberation Sans"/>
    </font>
    <font>
      <u/>
      <sz val="9"/>
      <color theme="10"/>
      <name val="Liberation Sans"/>
    </font>
    <font>
      <sz val="9"/>
      <color rgb="FF0070C0"/>
      <name val="Liberation Sans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B050"/>
      </top>
      <bottom/>
      <diagonal/>
    </border>
  </borders>
  <cellStyleXfs count="6">
    <xf numFmtId="0" fontId="0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5" fontId="7" fillId="0" borderId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164" fontId="0" fillId="0" borderId="0" xfId="0" applyNumberFormat="1"/>
    <xf numFmtId="2" fontId="0" fillId="0" borderId="0" xfId="0" applyNumberFormat="1"/>
    <xf numFmtId="0" fontId="8" fillId="0" borderId="0" xfId="0" applyFont="1" applyAlignment="1">
      <alignment horizontal="left"/>
    </xf>
    <xf numFmtId="164" fontId="5" fillId="0" borderId="2" xfId="0" applyNumberFormat="1" applyFont="1" applyBorder="1" applyAlignment="1">
      <alignment horizontal="left" indent="1"/>
    </xf>
    <xf numFmtId="0" fontId="10" fillId="0" borderId="0" xfId="0" applyFont="1"/>
    <xf numFmtId="164" fontId="5" fillId="0" borderId="3" xfId="0" applyNumberFormat="1" applyFont="1" applyBorder="1" applyAlignment="1">
      <alignment horizontal="left" indent="1"/>
    </xf>
    <xf numFmtId="0" fontId="4" fillId="3" borderId="1" xfId="0" applyFont="1" applyFill="1" applyBorder="1" applyAlignment="1">
      <alignment horizontal="center"/>
    </xf>
    <xf numFmtId="0" fontId="3" fillId="0" borderId="0" xfId="0" applyFont="1"/>
    <xf numFmtId="4" fontId="5" fillId="0" borderId="3" xfId="0" applyNumberFormat="1" applyFont="1" applyBorder="1" applyAlignment="1">
      <alignment horizontal="right" indent="1"/>
    </xf>
    <xf numFmtId="0" fontId="11" fillId="0" borderId="0" xfId="0" applyFont="1" applyFill="1" applyAlignment="1">
      <alignment horizontal="right" vertical="center" indent="1"/>
    </xf>
    <xf numFmtId="4" fontId="11" fillId="0" borderId="0" xfId="0" applyNumberFormat="1" applyFont="1" applyAlignment="1">
      <alignment horizontal="left" vertical="center" indent="1"/>
    </xf>
    <xf numFmtId="0" fontId="0" fillId="0" borderId="0" xfId="0" applyBorder="1"/>
    <xf numFmtId="0" fontId="10" fillId="0" borderId="0" xfId="0" applyFont="1" applyBorder="1"/>
    <xf numFmtId="0" fontId="5" fillId="0" borderId="0" xfId="0" applyFont="1" applyBorder="1" applyAlignment="1">
      <alignment horizontal="left" indent="1"/>
    </xf>
    <xf numFmtId="164" fontId="5" fillId="5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indent="1"/>
    </xf>
    <xf numFmtId="4" fontId="11" fillId="0" borderId="0" xfId="0" applyNumberFormat="1" applyFont="1" applyBorder="1" applyAlignment="1">
      <alignment horizontal="left" vertical="center" indent="1"/>
    </xf>
    <xf numFmtId="0" fontId="2" fillId="0" borderId="0" xfId="0" applyFont="1" applyBorder="1"/>
    <xf numFmtId="0" fontId="0" fillId="0" borderId="0" xfId="0" applyBorder="1" applyAlignment="1">
      <alignment horizontal="right"/>
    </xf>
    <xf numFmtId="0" fontId="15" fillId="0" borderId="0" xfId="0" applyFont="1" applyBorder="1" applyAlignment="1">
      <alignment horizontal="right"/>
    </xf>
    <xf numFmtId="164" fontId="1" fillId="5" borderId="2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indent="1"/>
    </xf>
    <xf numFmtId="4" fontId="5" fillId="0" borderId="2" xfId="0" applyNumberFormat="1" applyFont="1" applyBorder="1" applyAlignment="1">
      <alignment horizontal="right" indent="1"/>
    </xf>
    <xf numFmtId="0" fontId="14" fillId="0" borderId="0" xfId="5" applyFont="1" applyAlignment="1"/>
    <xf numFmtId="0" fontId="1" fillId="3" borderId="1" xfId="0" applyFont="1" applyFill="1" applyBorder="1" applyAlignment="1">
      <alignment horizontal="center"/>
    </xf>
    <xf numFmtId="0" fontId="0" fillId="0" borderId="6" xfId="0" applyBorder="1"/>
    <xf numFmtId="0" fontId="0" fillId="0" borderId="0" xfId="0" applyAlignment="1"/>
    <xf numFmtId="0" fontId="1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0" xfId="0" applyFont="1" applyAlignment="1">
      <alignment horizontal="left" indent="1"/>
    </xf>
    <xf numFmtId="0" fontId="17" fillId="0" borderId="6" xfId="0" applyFont="1" applyBorder="1"/>
    <xf numFmtId="4" fontId="1" fillId="0" borderId="3" xfId="0" applyNumberFormat="1" applyFont="1" applyBorder="1" applyAlignment="1">
      <alignment horizontal="right" indent="1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5" applyFont="1" applyAlignment="1">
      <alignment horizontal="right"/>
    </xf>
    <xf numFmtId="0" fontId="9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9" fillId="0" borderId="7" xfId="5" applyFont="1" applyBorder="1" applyAlignment="1">
      <alignment horizontal="center"/>
    </xf>
    <xf numFmtId="0" fontId="20" fillId="6" borderId="0" xfId="0" applyFont="1" applyFill="1" applyAlignment="1">
      <alignment horizontal="center" vertical="center"/>
    </xf>
    <xf numFmtId="0" fontId="16" fillId="0" borderId="0" xfId="5" applyFont="1" applyAlignment="1">
      <alignment horizontal="left"/>
    </xf>
    <xf numFmtId="0" fontId="0" fillId="0" borderId="0" xfId="0" applyAlignment="1">
      <alignment horizontal="left"/>
    </xf>
  </cellXfs>
  <cellStyles count="6">
    <cellStyle name="Heading" xfId="1" xr:uid="{00000000-0005-0000-0000-000000000000}"/>
    <cellStyle name="Heading1" xfId="2" xr:uid="{00000000-0005-0000-0000-000001000000}"/>
    <cellStyle name="Link" xfId="5" builtinId="8"/>
    <cellStyle name="Result" xfId="3" xr:uid="{00000000-0005-0000-0000-000002000000}"/>
    <cellStyle name="Result2" xfId="4" xr:uid="{00000000-0005-0000-0000-000003000000}"/>
    <cellStyle name="Standard" xfId="0" builtinId="0" customBuiltin="1"/>
  </cellStyles>
  <dxfs count="0"/>
  <tableStyles count="0" defaultTableStyle="TableStyleMedium2" defaultPivotStyle="PivotStyleLight16"/>
  <colors>
    <mruColors>
      <color rgb="FFFF4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2275525849262"/>
          <c:y val="4.1037693872362072E-2"/>
          <c:w val="0.85290265200517468"/>
          <c:h val="0.872224605898805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Januar!$B$4:$B$34</c:f>
              <c:numCache>
                <c:formatCode>dd"."mm"."yy</c:formatCode>
                <c:ptCount val="31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</c:numCache>
            </c:numRef>
          </c:cat>
          <c:val>
            <c:numRef>
              <c:f>Januar!$C$4:$C$34</c:f>
              <c:numCache>
                <c:formatCode>#,##0.00</c:formatCode>
                <c:ptCount val="31"/>
                <c:pt idx="0">
                  <c:v>5.5</c:v>
                </c:pt>
                <c:pt idx="1">
                  <c:v>3.4</c:v>
                </c:pt>
                <c:pt idx="2">
                  <c:v>-3.4</c:v>
                </c:pt>
                <c:pt idx="3">
                  <c:v>-4</c:v>
                </c:pt>
                <c:pt idx="4">
                  <c:v>-2</c:v>
                </c:pt>
                <c:pt idx="5">
                  <c:v>2</c:v>
                </c:pt>
                <c:pt idx="6">
                  <c:v>2.2000000000000002</c:v>
                </c:pt>
                <c:pt idx="7">
                  <c:v>2.8</c:v>
                </c:pt>
                <c:pt idx="8">
                  <c:v>4.4000000000000004</c:v>
                </c:pt>
                <c:pt idx="9">
                  <c:v>5</c:v>
                </c:pt>
                <c:pt idx="10">
                  <c:v>3</c:v>
                </c:pt>
                <c:pt idx="11">
                  <c:v>1.2</c:v>
                </c:pt>
                <c:pt idx="12">
                  <c:v>-3</c:v>
                </c:pt>
                <c:pt idx="13">
                  <c:v>-3.8</c:v>
                </c:pt>
                <c:pt idx="14">
                  <c:v>-4.5999999999999996</c:v>
                </c:pt>
                <c:pt idx="15">
                  <c:v>-5</c:v>
                </c:pt>
                <c:pt idx="16">
                  <c:v>-3.3</c:v>
                </c:pt>
                <c:pt idx="17">
                  <c:v>-1.2</c:v>
                </c:pt>
                <c:pt idx="18">
                  <c:v>1.8</c:v>
                </c:pt>
                <c:pt idx="19">
                  <c:v>2.7</c:v>
                </c:pt>
                <c:pt idx="20">
                  <c:v>3.3</c:v>
                </c:pt>
                <c:pt idx="21">
                  <c:v>4.9000000000000004</c:v>
                </c:pt>
                <c:pt idx="22">
                  <c:v>6.9</c:v>
                </c:pt>
                <c:pt idx="23">
                  <c:v>7</c:v>
                </c:pt>
                <c:pt idx="24">
                  <c:v>7.1</c:v>
                </c:pt>
                <c:pt idx="25">
                  <c:v>6.9</c:v>
                </c:pt>
                <c:pt idx="26">
                  <c:v>7.4</c:v>
                </c:pt>
                <c:pt idx="27">
                  <c:v>3.3</c:v>
                </c:pt>
                <c:pt idx="28">
                  <c:v>2.2999999999999998</c:v>
                </c:pt>
                <c:pt idx="29">
                  <c:v>2</c:v>
                </c:pt>
                <c:pt idx="30">
                  <c:v>1.4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5B9BD5"/>
                  </a:solidFill>
                  <a:ln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4E7-4799-BF97-F49122926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27920"/>
        <c:axId val="232223328"/>
      </c:barChart>
      <c:valAx>
        <c:axId val="232223328"/>
        <c:scaling>
          <c:orientation val="minMax"/>
        </c:scaling>
        <c:delete val="0"/>
        <c:axPos val="t"/>
        <c:majorGridlines>
          <c:spPr>
            <a:ln>
              <a:solidFill>
                <a:srgbClr val="B3B3B3"/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7920"/>
        <c:crosses val="autoZero"/>
        <c:crossBetween val="between"/>
      </c:valAx>
      <c:dateAx>
        <c:axId val="232227920"/>
        <c:scaling>
          <c:orientation val="maxMin"/>
        </c:scaling>
        <c:delete val="0"/>
        <c:axPos val="l"/>
        <c:numFmt formatCode="d&quot;.&quot;m&quot;.&quot;yy" sourceLinked="0"/>
        <c:majorTickMark val="none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3328"/>
        <c:crossesAt val="0"/>
        <c:auto val="1"/>
        <c:lblOffset val="100"/>
        <c:baseTimeUnit val="days"/>
        <c:majorUnit val="1"/>
        <c:majorTimeUnit val="days"/>
      </c:dateAx>
      <c:spPr>
        <a:solidFill>
          <a:schemeClr val="accent5">
            <a:lumMod val="20000"/>
            <a:lumOff val="80000"/>
          </a:schemeClr>
        </a:solidFill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2275525849262"/>
          <c:y val="4.1037693872362072E-2"/>
          <c:w val="0.85290265200517468"/>
          <c:h val="0.872224605898805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Oktober!$B$4:$B$34</c:f>
              <c:numCache>
                <c:formatCode>dd"."mm"."yy</c:formatCode>
                <c:ptCount val="31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43379</c:v>
                </c:pt>
                <c:pt idx="6">
                  <c:v>43380</c:v>
                </c:pt>
                <c:pt idx="7">
                  <c:v>43381</c:v>
                </c:pt>
                <c:pt idx="8">
                  <c:v>43382</c:v>
                </c:pt>
                <c:pt idx="9">
                  <c:v>43383</c:v>
                </c:pt>
                <c:pt idx="10">
                  <c:v>43384</c:v>
                </c:pt>
                <c:pt idx="11">
                  <c:v>43385</c:v>
                </c:pt>
                <c:pt idx="12">
                  <c:v>43386</c:v>
                </c:pt>
                <c:pt idx="13">
                  <c:v>43387</c:v>
                </c:pt>
                <c:pt idx="14">
                  <c:v>43388</c:v>
                </c:pt>
                <c:pt idx="15">
                  <c:v>43389</c:v>
                </c:pt>
                <c:pt idx="16">
                  <c:v>43390</c:v>
                </c:pt>
                <c:pt idx="17">
                  <c:v>43391</c:v>
                </c:pt>
                <c:pt idx="18">
                  <c:v>43392</c:v>
                </c:pt>
                <c:pt idx="19">
                  <c:v>43393</c:v>
                </c:pt>
                <c:pt idx="20">
                  <c:v>43394</c:v>
                </c:pt>
                <c:pt idx="21">
                  <c:v>43395</c:v>
                </c:pt>
                <c:pt idx="22">
                  <c:v>43396</c:v>
                </c:pt>
                <c:pt idx="23">
                  <c:v>43397</c:v>
                </c:pt>
                <c:pt idx="24">
                  <c:v>43398</c:v>
                </c:pt>
                <c:pt idx="25">
                  <c:v>43399</c:v>
                </c:pt>
                <c:pt idx="26">
                  <c:v>43400</c:v>
                </c:pt>
                <c:pt idx="27">
                  <c:v>43401</c:v>
                </c:pt>
                <c:pt idx="28">
                  <c:v>43402</c:v>
                </c:pt>
                <c:pt idx="29">
                  <c:v>43403</c:v>
                </c:pt>
                <c:pt idx="30">
                  <c:v>43404</c:v>
                </c:pt>
              </c:numCache>
            </c:numRef>
          </c:cat>
          <c:val>
            <c:numRef>
              <c:f>Oktober!$C$4:$C$34</c:f>
              <c:numCache>
                <c:formatCode>#,##0.00</c:formatCode>
                <c:ptCount val="3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5B9BD5"/>
                  </a:solidFill>
                  <a:ln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53F-4320-8AA5-E55083AF3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27920"/>
        <c:axId val="232223328"/>
      </c:barChart>
      <c:valAx>
        <c:axId val="232223328"/>
        <c:scaling>
          <c:orientation val="minMax"/>
        </c:scaling>
        <c:delete val="0"/>
        <c:axPos val="t"/>
        <c:majorGridlines>
          <c:spPr>
            <a:ln>
              <a:solidFill>
                <a:srgbClr val="B3B3B3"/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7920"/>
        <c:crosses val="autoZero"/>
        <c:crossBetween val="between"/>
      </c:valAx>
      <c:dateAx>
        <c:axId val="232227920"/>
        <c:scaling>
          <c:orientation val="maxMin"/>
        </c:scaling>
        <c:delete val="0"/>
        <c:axPos val="l"/>
        <c:numFmt formatCode="d&quot;.&quot;m&quot;.&quot;yy" sourceLinked="0"/>
        <c:majorTickMark val="none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3328"/>
        <c:crossesAt val="0"/>
        <c:auto val="1"/>
        <c:lblOffset val="100"/>
        <c:baseTimeUnit val="days"/>
        <c:majorUnit val="1"/>
        <c:majorTimeUnit val="days"/>
      </c:dateAx>
      <c:spPr>
        <a:solidFill>
          <a:schemeClr val="accent5">
            <a:lumMod val="20000"/>
            <a:lumOff val="80000"/>
          </a:schemeClr>
        </a:solidFill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2275525849262"/>
          <c:y val="4.1037693872362072E-2"/>
          <c:w val="0.85290265200517468"/>
          <c:h val="0.872224605898805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November!$B$4:$B$33</c:f>
              <c:numCache>
                <c:formatCode>dd"."mm"."yy</c:formatCode>
                <c:ptCount val="30"/>
                <c:pt idx="0">
                  <c:v>43405</c:v>
                </c:pt>
                <c:pt idx="1">
                  <c:v>43406</c:v>
                </c:pt>
                <c:pt idx="2">
                  <c:v>43407</c:v>
                </c:pt>
                <c:pt idx="3">
                  <c:v>43408</c:v>
                </c:pt>
                <c:pt idx="4">
                  <c:v>43409</c:v>
                </c:pt>
                <c:pt idx="5">
                  <c:v>43410</c:v>
                </c:pt>
                <c:pt idx="6">
                  <c:v>43411</c:v>
                </c:pt>
                <c:pt idx="7">
                  <c:v>43412</c:v>
                </c:pt>
                <c:pt idx="8">
                  <c:v>43413</c:v>
                </c:pt>
                <c:pt idx="9">
                  <c:v>43414</c:v>
                </c:pt>
                <c:pt idx="10">
                  <c:v>43415</c:v>
                </c:pt>
                <c:pt idx="11">
                  <c:v>43416</c:v>
                </c:pt>
                <c:pt idx="12">
                  <c:v>43417</c:v>
                </c:pt>
                <c:pt idx="13">
                  <c:v>43418</c:v>
                </c:pt>
                <c:pt idx="14">
                  <c:v>43419</c:v>
                </c:pt>
                <c:pt idx="15">
                  <c:v>43420</c:v>
                </c:pt>
                <c:pt idx="16">
                  <c:v>43421</c:v>
                </c:pt>
                <c:pt idx="17">
                  <c:v>43422</c:v>
                </c:pt>
                <c:pt idx="18">
                  <c:v>43423</c:v>
                </c:pt>
                <c:pt idx="19">
                  <c:v>43424</c:v>
                </c:pt>
                <c:pt idx="20">
                  <c:v>43425</c:v>
                </c:pt>
                <c:pt idx="21">
                  <c:v>43426</c:v>
                </c:pt>
                <c:pt idx="22">
                  <c:v>43427</c:v>
                </c:pt>
                <c:pt idx="23">
                  <c:v>43428</c:v>
                </c:pt>
                <c:pt idx="24">
                  <c:v>43429</c:v>
                </c:pt>
                <c:pt idx="25">
                  <c:v>43430</c:v>
                </c:pt>
                <c:pt idx="26">
                  <c:v>43431</c:v>
                </c:pt>
                <c:pt idx="27">
                  <c:v>43432</c:v>
                </c:pt>
                <c:pt idx="28">
                  <c:v>43433</c:v>
                </c:pt>
                <c:pt idx="29">
                  <c:v>43434</c:v>
                </c:pt>
              </c:numCache>
            </c:numRef>
          </c:cat>
          <c:val>
            <c:numRef>
              <c:f>November!$C$4:$C$33</c:f>
              <c:numCache>
                <c:formatCode>#,##0.00</c:formatCode>
                <c:ptCount val="30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5B9BD5"/>
                  </a:solidFill>
                  <a:ln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3EF-45FA-86E4-DFC794C7A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27920"/>
        <c:axId val="232223328"/>
      </c:barChart>
      <c:valAx>
        <c:axId val="232223328"/>
        <c:scaling>
          <c:orientation val="minMax"/>
        </c:scaling>
        <c:delete val="0"/>
        <c:axPos val="t"/>
        <c:majorGridlines>
          <c:spPr>
            <a:ln>
              <a:solidFill>
                <a:srgbClr val="B3B3B3"/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7920"/>
        <c:crosses val="autoZero"/>
        <c:crossBetween val="between"/>
      </c:valAx>
      <c:dateAx>
        <c:axId val="232227920"/>
        <c:scaling>
          <c:orientation val="maxMin"/>
        </c:scaling>
        <c:delete val="0"/>
        <c:axPos val="l"/>
        <c:numFmt formatCode="d&quot;.&quot;m&quot;.&quot;yy" sourceLinked="0"/>
        <c:majorTickMark val="none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3328"/>
        <c:crossesAt val="0"/>
        <c:auto val="1"/>
        <c:lblOffset val="100"/>
        <c:baseTimeUnit val="days"/>
        <c:majorUnit val="1"/>
        <c:majorTimeUnit val="days"/>
      </c:dateAx>
      <c:spPr>
        <a:solidFill>
          <a:schemeClr val="accent5">
            <a:lumMod val="20000"/>
            <a:lumOff val="80000"/>
          </a:schemeClr>
        </a:solidFill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2275525849262"/>
          <c:y val="4.1037693872362072E-2"/>
          <c:w val="0.85290265200517468"/>
          <c:h val="0.872224605898805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Dezember!$B$4:$B$34</c:f>
              <c:numCache>
                <c:formatCode>dd"."mm"."yy</c:formatCode>
                <c:ptCount val="31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  <c:pt idx="30">
                  <c:v>43465</c:v>
                </c:pt>
              </c:numCache>
            </c:numRef>
          </c:cat>
          <c:val>
            <c:numRef>
              <c:f>Dezember!$C$4:$C$34</c:f>
              <c:numCache>
                <c:formatCode>#,##0.00</c:formatCode>
                <c:ptCount val="3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5B9BD5"/>
                  </a:solidFill>
                  <a:ln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6C8-4456-B411-BB49E458D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27920"/>
        <c:axId val="232223328"/>
      </c:barChart>
      <c:valAx>
        <c:axId val="232223328"/>
        <c:scaling>
          <c:orientation val="minMax"/>
        </c:scaling>
        <c:delete val="0"/>
        <c:axPos val="t"/>
        <c:majorGridlines>
          <c:spPr>
            <a:ln>
              <a:solidFill>
                <a:srgbClr val="B3B3B3"/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7920"/>
        <c:crosses val="autoZero"/>
        <c:crossBetween val="between"/>
      </c:valAx>
      <c:dateAx>
        <c:axId val="232227920"/>
        <c:scaling>
          <c:orientation val="maxMin"/>
        </c:scaling>
        <c:delete val="0"/>
        <c:axPos val="l"/>
        <c:numFmt formatCode="d&quot;.&quot;m&quot;.&quot;yy" sourceLinked="0"/>
        <c:majorTickMark val="none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3328"/>
        <c:crossesAt val="0"/>
        <c:auto val="1"/>
        <c:lblOffset val="100"/>
        <c:baseTimeUnit val="days"/>
        <c:majorUnit val="1"/>
        <c:majorTimeUnit val="days"/>
      </c:dateAx>
      <c:spPr>
        <a:solidFill>
          <a:schemeClr val="accent5">
            <a:lumMod val="20000"/>
            <a:lumOff val="80000"/>
          </a:schemeClr>
        </a:solidFill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2275525849262"/>
          <c:y val="4.1037693872362072E-2"/>
          <c:w val="0.85290265200517468"/>
          <c:h val="0.872224605898805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Durchschnitt!$C$3</c:f>
              <c:strCache>
                <c:ptCount val="1"/>
                <c:pt idx="0">
                  <c:v>Werte im Ø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Durchschnitt!$B$4:$B$15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Durchschnitt!$C$4:$C$15</c:f>
              <c:numCache>
                <c:formatCode>#,##0.00</c:formatCode>
                <c:ptCount val="12"/>
                <c:pt idx="0">
                  <c:v>1.81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5B9BD5"/>
                  </a:solidFill>
                  <a:ln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D9F-494F-9E07-95B561DCC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27920"/>
        <c:axId val="232223328"/>
      </c:barChart>
      <c:valAx>
        <c:axId val="232223328"/>
        <c:scaling>
          <c:orientation val="minMax"/>
        </c:scaling>
        <c:delete val="0"/>
        <c:axPos val="t"/>
        <c:majorGridlines>
          <c:spPr>
            <a:ln>
              <a:solidFill>
                <a:srgbClr val="B3B3B3"/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7920"/>
        <c:crosses val="autoZero"/>
        <c:crossBetween val="between"/>
      </c:valAx>
      <c:catAx>
        <c:axId val="232227920"/>
        <c:scaling>
          <c:orientation val="maxMin"/>
        </c:scaling>
        <c:delete val="0"/>
        <c:axPos val="l"/>
        <c:numFmt formatCode="d&quot;.&quot;m&quot;.&quot;yy" sourceLinked="0"/>
        <c:majorTickMark val="none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3328"/>
        <c:crossesAt val="0"/>
        <c:auto val="1"/>
        <c:lblAlgn val="ctr"/>
        <c:lblOffset val="100"/>
        <c:tickLblSkip val="1"/>
        <c:noMultiLvlLbl val="0"/>
      </c:catAx>
      <c:spPr>
        <a:solidFill>
          <a:schemeClr val="accent5">
            <a:lumMod val="20000"/>
            <a:lumOff val="80000"/>
          </a:schemeClr>
        </a:solidFill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2275525849262"/>
          <c:y val="4.1037693872362072E-2"/>
          <c:w val="0.85290265200517468"/>
          <c:h val="0.872224605898805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Februar!$B$4:$B$32</c:f>
              <c:strCache>
                <c:ptCount val="28"/>
                <c:pt idx="0">
                  <c:v>01.02.18</c:v>
                </c:pt>
                <c:pt idx="1">
                  <c:v>02.02.18</c:v>
                </c:pt>
                <c:pt idx="2">
                  <c:v>03.02.18</c:v>
                </c:pt>
                <c:pt idx="3">
                  <c:v>04.02.18</c:v>
                </c:pt>
                <c:pt idx="4">
                  <c:v>05.02.18</c:v>
                </c:pt>
                <c:pt idx="5">
                  <c:v>06.02.18</c:v>
                </c:pt>
                <c:pt idx="6">
                  <c:v>07.02.18</c:v>
                </c:pt>
                <c:pt idx="7">
                  <c:v>08.02.18</c:v>
                </c:pt>
                <c:pt idx="8">
                  <c:v>09.02.18</c:v>
                </c:pt>
                <c:pt idx="9">
                  <c:v>10.02.18</c:v>
                </c:pt>
                <c:pt idx="10">
                  <c:v>11.02.18</c:v>
                </c:pt>
                <c:pt idx="11">
                  <c:v>12.02.18</c:v>
                </c:pt>
                <c:pt idx="12">
                  <c:v>13.02.18</c:v>
                </c:pt>
                <c:pt idx="13">
                  <c:v>14.02.18</c:v>
                </c:pt>
                <c:pt idx="14">
                  <c:v>15.02.18</c:v>
                </c:pt>
                <c:pt idx="15">
                  <c:v>16.02.18</c:v>
                </c:pt>
                <c:pt idx="16">
                  <c:v>17.02.18</c:v>
                </c:pt>
                <c:pt idx="17">
                  <c:v>18.02.18</c:v>
                </c:pt>
                <c:pt idx="18">
                  <c:v>19.02.18</c:v>
                </c:pt>
                <c:pt idx="19">
                  <c:v>20.02.18</c:v>
                </c:pt>
                <c:pt idx="20">
                  <c:v>21.02.18</c:v>
                </c:pt>
                <c:pt idx="21">
                  <c:v>22.02.18</c:v>
                </c:pt>
                <c:pt idx="22">
                  <c:v>23.02.18</c:v>
                </c:pt>
                <c:pt idx="23">
                  <c:v>24.02.18</c:v>
                </c:pt>
                <c:pt idx="24">
                  <c:v>25.02.18</c:v>
                </c:pt>
                <c:pt idx="25">
                  <c:v>26.02.18</c:v>
                </c:pt>
                <c:pt idx="26">
                  <c:v>27.02.18</c:v>
                </c:pt>
                <c:pt idx="27">
                  <c:v>28.02.18</c:v>
                </c:pt>
              </c:strCache>
            </c:strRef>
          </c:cat>
          <c:val>
            <c:numRef>
              <c:f>Februar!$C$4:$C$32</c:f>
              <c:numCache>
                <c:formatCode>#,##0.00</c:formatCode>
                <c:ptCount val="29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5B9BD5"/>
                  </a:solidFill>
                  <a:ln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C33-443E-9D81-0DE57121B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27920"/>
        <c:axId val="232223328"/>
      </c:barChart>
      <c:valAx>
        <c:axId val="232223328"/>
        <c:scaling>
          <c:orientation val="minMax"/>
        </c:scaling>
        <c:delete val="0"/>
        <c:axPos val="t"/>
        <c:majorGridlines>
          <c:spPr>
            <a:ln>
              <a:solidFill>
                <a:srgbClr val="B3B3B3"/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7920"/>
        <c:crosses val="autoZero"/>
        <c:crossBetween val="between"/>
      </c:valAx>
      <c:dateAx>
        <c:axId val="232227920"/>
        <c:scaling>
          <c:orientation val="maxMin"/>
        </c:scaling>
        <c:delete val="0"/>
        <c:axPos val="l"/>
        <c:numFmt formatCode="d&quot;.&quot;m&quot;.&quot;yy" sourceLinked="0"/>
        <c:majorTickMark val="none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3328"/>
        <c:crossesAt val="0"/>
        <c:auto val="1"/>
        <c:lblOffset val="100"/>
        <c:baseTimeUnit val="days"/>
        <c:majorUnit val="1"/>
        <c:majorTimeUnit val="days"/>
      </c:dateAx>
      <c:spPr>
        <a:solidFill>
          <a:schemeClr val="accent5">
            <a:lumMod val="20000"/>
            <a:lumOff val="80000"/>
          </a:schemeClr>
        </a:solidFill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2275525849262"/>
          <c:y val="4.1037693872362072E-2"/>
          <c:w val="0.85290265200517468"/>
          <c:h val="0.872224605898805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März!$B$4:$B$34</c:f>
              <c:numCache>
                <c:formatCode>dd"."mm"."yy</c:formatCode>
                <c:ptCount val="31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  <c:pt idx="7">
                  <c:v>43167</c:v>
                </c:pt>
                <c:pt idx="8">
                  <c:v>43168</c:v>
                </c:pt>
                <c:pt idx="9">
                  <c:v>43169</c:v>
                </c:pt>
                <c:pt idx="10">
                  <c:v>43170</c:v>
                </c:pt>
                <c:pt idx="11">
                  <c:v>43171</c:v>
                </c:pt>
                <c:pt idx="12">
                  <c:v>43172</c:v>
                </c:pt>
                <c:pt idx="13">
                  <c:v>43173</c:v>
                </c:pt>
                <c:pt idx="14">
                  <c:v>43174</c:v>
                </c:pt>
                <c:pt idx="15">
                  <c:v>43175</c:v>
                </c:pt>
                <c:pt idx="16">
                  <c:v>43176</c:v>
                </c:pt>
                <c:pt idx="17">
                  <c:v>43177</c:v>
                </c:pt>
                <c:pt idx="18">
                  <c:v>43178</c:v>
                </c:pt>
                <c:pt idx="19">
                  <c:v>43179</c:v>
                </c:pt>
                <c:pt idx="20">
                  <c:v>43180</c:v>
                </c:pt>
                <c:pt idx="21">
                  <c:v>43181</c:v>
                </c:pt>
                <c:pt idx="22">
                  <c:v>43182</c:v>
                </c:pt>
                <c:pt idx="23">
                  <c:v>43183</c:v>
                </c:pt>
                <c:pt idx="24">
                  <c:v>43184</c:v>
                </c:pt>
                <c:pt idx="25">
                  <c:v>43185</c:v>
                </c:pt>
                <c:pt idx="26">
                  <c:v>43186</c:v>
                </c:pt>
                <c:pt idx="27">
                  <c:v>43187</c:v>
                </c:pt>
                <c:pt idx="28">
                  <c:v>43188</c:v>
                </c:pt>
                <c:pt idx="29">
                  <c:v>43189</c:v>
                </c:pt>
                <c:pt idx="30">
                  <c:v>43190</c:v>
                </c:pt>
              </c:numCache>
            </c:numRef>
          </c:cat>
          <c:val>
            <c:numRef>
              <c:f>März!$C$4:$C$34</c:f>
              <c:numCache>
                <c:formatCode>#,##0.00</c:formatCode>
                <c:ptCount val="3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5B9BD5"/>
                  </a:solidFill>
                  <a:ln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39D-4E98-82CB-C16F9E040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27920"/>
        <c:axId val="232223328"/>
      </c:barChart>
      <c:valAx>
        <c:axId val="232223328"/>
        <c:scaling>
          <c:orientation val="minMax"/>
        </c:scaling>
        <c:delete val="0"/>
        <c:axPos val="t"/>
        <c:majorGridlines>
          <c:spPr>
            <a:ln>
              <a:solidFill>
                <a:srgbClr val="B3B3B3"/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7920"/>
        <c:crosses val="autoZero"/>
        <c:crossBetween val="between"/>
      </c:valAx>
      <c:dateAx>
        <c:axId val="232227920"/>
        <c:scaling>
          <c:orientation val="maxMin"/>
        </c:scaling>
        <c:delete val="0"/>
        <c:axPos val="l"/>
        <c:numFmt formatCode="d&quot;.&quot;m&quot;.&quot;yy" sourceLinked="0"/>
        <c:majorTickMark val="none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3328"/>
        <c:crossesAt val="0"/>
        <c:auto val="1"/>
        <c:lblOffset val="100"/>
        <c:baseTimeUnit val="days"/>
        <c:majorUnit val="1"/>
        <c:majorTimeUnit val="days"/>
      </c:dateAx>
      <c:spPr>
        <a:solidFill>
          <a:schemeClr val="accent5">
            <a:lumMod val="20000"/>
            <a:lumOff val="80000"/>
          </a:schemeClr>
        </a:solidFill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2275525849262"/>
          <c:y val="4.1037693872362072E-2"/>
          <c:w val="0.85290265200517468"/>
          <c:h val="0.872224605898805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April!$B$4:$B$33</c:f>
              <c:numCache>
                <c:formatCode>dd"."mm"."yy</c:formatCode>
                <c:ptCount val="30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43211</c:v>
                </c:pt>
                <c:pt idx="21">
                  <c:v>43212</c:v>
                </c:pt>
                <c:pt idx="22">
                  <c:v>43213</c:v>
                </c:pt>
                <c:pt idx="23">
                  <c:v>43214</c:v>
                </c:pt>
                <c:pt idx="24">
                  <c:v>43215</c:v>
                </c:pt>
                <c:pt idx="25">
                  <c:v>43216</c:v>
                </c:pt>
                <c:pt idx="26">
                  <c:v>43217</c:v>
                </c:pt>
                <c:pt idx="27">
                  <c:v>43218</c:v>
                </c:pt>
                <c:pt idx="28">
                  <c:v>43219</c:v>
                </c:pt>
                <c:pt idx="29">
                  <c:v>43220</c:v>
                </c:pt>
              </c:numCache>
            </c:numRef>
          </c:cat>
          <c:val>
            <c:numRef>
              <c:f>April!$C$4:$C$33</c:f>
              <c:numCache>
                <c:formatCode>#,##0.00</c:formatCode>
                <c:ptCount val="30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5B9BD5"/>
                  </a:solidFill>
                  <a:ln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370-4B59-9139-BB0527A04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27920"/>
        <c:axId val="232223328"/>
      </c:barChart>
      <c:valAx>
        <c:axId val="232223328"/>
        <c:scaling>
          <c:orientation val="minMax"/>
        </c:scaling>
        <c:delete val="0"/>
        <c:axPos val="t"/>
        <c:majorGridlines>
          <c:spPr>
            <a:ln>
              <a:solidFill>
                <a:srgbClr val="B3B3B3"/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7920"/>
        <c:crosses val="autoZero"/>
        <c:crossBetween val="between"/>
      </c:valAx>
      <c:dateAx>
        <c:axId val="232227920"/>
        <c:scaling>
          <c:orientation val="maxMin"/>
        </c:scaling>
        <c:delete val="0"/>
        <c:axPos val="l"/>
        <c:numFmt formatCode="d&quot;.&quot;m&quot;.&quot;yy" sourceLinked="0"/>
        <c:majorTickMark val="none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3328"/>
        <c:crossesAt val="0"/>
        <c:auto val="1"/>
        <c:lblOffset val="100"/>
        <c:baseTimeUnit val="days"/>
        <c:majorUnit val="1"/>
        <c:majorTimeUnit val="days"/>
      </c:dateAx>
      <c:spPr>
        <a:solidFill>
          <a:schemeClr val="accent5">
            <a:lumMod val="20000"/>
            <a:lumOff val="80000"/>
          </a:schemeClr>
        </a:solidFill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2275525849262"/>
          <c:y val="4.1037693872362072E-2"/>
          <c:w val="0.85290265200517468"/>
          <c:h val="0.872224605898805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Mai!$B$4:$B$34</c:f>
              <c:numCache>
                <c:formatCode>dd"."mm"."yy</c:formatCode>
                <c:ptCount val="31"/>
                <c:pt idx="0">
                  <c:v>43221</c:v>
                </c:pt>
                <c:pt idx="1">
                  <c:v>43222</c:v>
                </c:pt>
                <c:pt idx="2">
                  <c:v>43223</c:v>
                </c:pt>
                <c:pt idx="3">
                  <c:v>43224</c:v>
                </c:pt>
                <c:pt idx="4">
                  <c:v>43225</c:v>
                </c:pt>
                <c:pt idx="5">
                  <c:v>43226</c:v>
                </c:pt>
                <c:pt idx="6">
                  <c:v>43227</c:v>
                </c:pt>
                <c:pt idx="7">
                  <c:v>43228</c:v>
                </c:pt>
                <c:pt idx="8">
                  <c:v>43229</c:v>
                </c:pt>
                <c:pt idx="9">
                  <c:v>43230</c:v>
                </c:pt>
                <c:pt idx="10">
                  <c:v>43231</c:v>
                </c:pt>
                <c:pt idx="11">
                  <c:v>43232</c:v>
                </c:pt>
                <c:pt idx="12">
                  <c:v>43233</c:v>
                </c:pt>
                <c:pt idx="13">
                  <c:v>43234</c:v>
                </c:pt>
                <c:pt idx="14">
                  <c:v>43235</c:v>
                </c:pt>
                <c:pt idx="15">
                  <c:v>43236</c:v>
                </c:pt>
                <c:pt idx="16">
                  <c:v>43237</c:v>
                </c:pt>
                <c:pt idx="17">
                  <c:v>43238</c:v>
                </c:pt>
                <c:pt idx="18">
                  <c:v>43239</c:v>
                </c:pt>
                <c:pt idx="19">
                  <c:v>43240</c:v>
                </c:pt>
                <c:pt idx="20">
                  <c:v>43241</c:v>
                </c:pt>
                <c:pt idx="21">
                  <c:v>43242</c:v>
                </c:pt>
                <c:pt idx="22">
                  <c:v>43243</c:v>
                </c:pt>
                <c:pt idx="23">
                  <c:v>43244</c:v>
                </c:pt>
                <c:pt idx="24">
                  <c:v>43245</c:v>
                </c:pt>
                <c:pt idx="25">
                  <c:v>43246</c:v>
                </c:pt>
                <c:pt idx="26">
                  <c:v>43247</c:v>
                </c:pt>
                <c:pt idx="27">
                  <c:v>43248</c:v>
                </c:pt>
                <c:pt idx="28">
                  <c:v>43249</c:v>
                </c:pt>
                <c:pt idx="29">
                  <c:v>43250</c:v>
                </c:pt>
                <c:pt idx="30">
                  <c:v>43251</c:v>
                </c:pt>
              </c:numCache>
            </c:numRef>
          </c:cat>
          <c:val>
            <c:numRef>
              <c:f>Mai!$C$4:$C$34</c:f>
              <c:numCache>
                <c:formatCode>#,##0.00</c:formatCode>
                <c:ptCount val="3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5B9BD5"/>
                  </a:solidFill>
                  <a:ln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4A1-4942-BA9C-5FBE72074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27920"/>
        <c:axId val="232223328"/>
      </c:barChart>
      <c:valAx>
        <c:axId val="232223328"/>
        <c:scaling>
          <c:orientation val="minMax"/>
        </c:scaling>
        <c:delete val="0"/>
        <c:axPos val="t"/>
        <c:majorGridlines>
          <c:spPr>
            <a:ln>
              <a:solidFill>
                <a:srgbClr val="B3B3B3"/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7920"/>
        <c:crosses val="autoZero"/>
        <c:crossBetween val="between"/>
      </c:valAx>
      <c:dateAx>
        <c:axId val="232227920"/>
        <c:scaling>
          <c:orientation val="maxMin"/>
        </c:scaling>
        <c:delete val="0"/>
        <c:axPos val="l"/>
        <c:numFmt formatCode="d&quot;.&quot;m&quot;.&quot;yy" sourceLinked="0"/>
        <c:majorTickMark val="none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3328"/>
        <c:crossesAt val="0"/>
        <c:auto val="1"/>
        <c:lblOffset val="100"/>
        <c:baseTimeUnit val="days"/>
        <c:majorUnit val="1"/>
        <c:majorTimeUnit val="days"/>
      </c:dateAx>
      <c:spPr>
        <a:solidFill>
          <a:schemeClr val="accent5">
            <a:lumMod val="20000"/>
            <a:lumOff val="80000"/>
          </a:schemeClr>
        </a:solidFill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2275525849262"/>
          <c:y val="4.1037693872362072E-2"/>
          <c:w val="0.85290265200517468"/>
          <c:h val="0.872224605898805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Juni!$B$4:$B$33</c:f>
              <c:numCache>
                <c:formatCode>dd"."mm"."yy</c:formatCode>
                <c:ptCount val="30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</c:numCache>
            </c:numRef>
          </c:cat>
          <c:val>
            <c:numRef>
              <c:f>Juni!$C$4:$C$33</c:f>
              <c:numCache>
                <c:formatCode>#,##0.00</c:formatCode>
                <c:ptCount val="30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5B9BD5"/>
                  </a:solidFill>
                  <a:ln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1D3-4028-AAC0-3F7EAD312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27920"/>
        <c:axId val="232223328"/>
      </c:barChart>
      <c:valAx>
        <c:axId val="232223328"/>
        <c:scaling>
          <c:orientation val="minMax"/>
        </c:scaling>
        <c:delete val="0"/>
        <c:axPos val="t"/>
        <c:majorGridlines>
          <c:spPr>
            <a:ln>
              <a:solidFill>
                <a:srgbClr val="B3B3B3"/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7920"/>
        <c:crosses val="autoZero"/>
        <c:crossBetween val="between"/>
      </c:valAx>
      <c:dateAx>
        <c:axId val="232227920"/>
        <c:scaling>
          <c:orientation val="maxMin"/>
        </c:scaling>
        <c:delete val="0"/>
        <c:axPos val="l"/>
        <c:numFmt formatCode="d&quot;.&quot;m&quot;.&quot;yy" sourceLinked="0"/>
        <c:majorTickMark val="none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3328"/>
        <c:crossesAt val="0"/>
        <c:auto val="1"/>
        <c:lblOffset val="100"/>
        <c:baseTimeUnit val="days"/>
        <c:majorUnit val="1"/>
        <c:majorTimeUnit val="days"/>
      </c:dateAx>
      <c:spPr>
        <a:solidFill>
          <a:schemeClr val="accent5">
            <a:lumMod val="20000"/>
            <a:lumOff val="80000"/>
          </a:schemeClr>
        </a:solidFill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2275525849262"/>
          <c:y val="4.1037693872362072E-2"/>
          <c:w val="0.85290265200517468"/>
          <c:h val="0.872224605898805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Juli!$B$4:$B$34</c:f>
              <c:numCache>
                <c:formatCode>dd"."mm"."yy</c:formatCode>
                <c:ptCount val="3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</c:numCache>
            </c:numRef>
          </c:cat>
          <c:val>
            <c:numRef>
              <c:f>Juli!$C$4:$C$34</c:f>
              <c:numCache>
                <c:formatCode>#,##0.00</c:formatCode>
                <c:ptCount val="3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5B9BD5"/>
                  </a:solidFill>
                  <a:ln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D26-40B2-A2AE-9EA3FFB4B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27920"/>
        <c:axId val="232223328"/>
      </c:barChart>
      <c:valAx>
        <c:axId val="232223328"/>
        <c:scaling>
          <c:orientation val="minMax"/>
        </c:scaling>
        <c:delete val="0"/>
        <c:axPos val="t"/>
        <c:majorGridlines>
          <c:spPr>
            <a:ln>
              <a:solidFill>
                <a:srgbClr val="B3B3B3"/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7920"/>
        <c:crosses val="autoZero"/>
        <c:crossBetween val="between"/>
      </c:valAx>
      <c:dateAx>
        <c:axId val="232227920"/>
        <c:scaling>
          <c:orientation val="maxMin"/>
        </c:scaling>
        <c:delete val="0"/>
        <c:axPos val="l"/>
        <c:numFmt formatCode="d&quot;.&quot;m&quot;.&quot;yy" sourceLinked="0"/>
        <c:majorTickMark val="none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3328"/>
        <c:crossesAt val="0"/>
        <c:auto val="1"/>
        <c:lblOffset val="100"/>
        <c:baseTimeUnit val="days"/>
        <c:majorUnit val="1"/>
        <c:majorTimeUnit val="days"/>
      </c:dateAx>
      <c:spPr>
        <a:solidFill>
          <a:schemeClr val="accent5">
            <a:lumMod val="20000"/>
            <a:lumOff val="80000"/>
          </a:schemeClr>
        </a:solidFill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2275525849262"/>
          <c:y val="4.1037693872362072E-2"/>
          <c:w val="0.85290265200517468"/>
          <c:h val="0.872224605898805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August!$B$4:$B$34</c:f>
              <c:numCache>
                <c:formatCode>dd"."mm"."yy</c:formatCode>
                <c:ptCount val="31"/>
                <c:pt idx="0">
                  <c:v>43313</c:v>
                </c:pt>
                <c:pt idx="1">
                  <c:v>43314</c:v>
                </c:pt>
                <c:pt idx="2">
                  <c:v>43315</c:v>
                </c:pt>
                <c:pt idx="3">
                  <c:v>43316</c:v>
                </c:pt>
                <c:pt idx="4">
                  <c:v>43317</c:v>
                </c:pt>
                <c:pt idx="5">
                  <c:v>43318</c:v>
                </c:pt>
                <c:pt idx="6">
                  <c:v>43319</c:v>
                </c:pt>
                <c:pt idx="7">
                  <c:v>43320</c:v>
                </c:pt>
                <c:pt idx="8">
                  <c:v>43321</c:v>
                </c:pt>
                <c:pt idx="9">
                  <c:v>43322</c:v>
                </c:pt>
                <c:pt idx="10">
                  <c:v>43323</c:v>
                </c:pt>
                <c:pt idx="11">
                  <c:v>43324</c:v>
                </c:pt>
                <c:pt idx="12">
                  <c:v>43325</c:v>
                </c:pt>
                <c:pt idx="13">
                  <c:v>43326</c:v>
                </c:pt>
                <c:pt idx="14">
                  <c:v>43327</c:v>
                </c:pt>
                <c:pt idx="15">
                  <c:v>43328</c:v>
                </c:pt>
                <c:pt idx="16">
                  <c:v>43329</c:v>
                </c:pt>
                <c:pt idx="17">
                  <c:v>43330</c:v>
                </c:pt>
                <c:pt idx="18">
                  <c:v>43331</c:v>
                </c:pt>
                <c:pt idx="19">
                  <c:v>43332</c:v>
                </c:pt>
                <c:pt idx="20">
                  <c:v>43333</c:v>
                </c:pt>
                <c:pt idx="21">
                  <c:v>43334</c:v>
                </c:pt>
                <c:pt idx="22">
                  <c:v>43335</c:v>
                </c:pt>
                <c:pt idx="23">
                  <c:v>43336</c:v>
                </c:pt>
                <c:pt idx="24">
                  <c:v>43337</c:v>
                </c:pt>
                <c:pt idx="25">
                  <c:v>43338</c:v>
                </c:pt>
                <c:pt idx="26">
                  <c:v>43339</c:v>
                </c:pt>
                <c:pt idx="27">
                  <c:v>43340</c:v>
                </c:pt>
                <c:pt idx="28">
                  <c:v>43341</c:v>
                </c:pt>
                <c:pt idx="29">
                  <c:v>43342</c:v>
                </c:pt>
                <c:pt idx="30">
                  <c:v>43343</c:v>
                </c:pt>
              </c:numCache>
            </c:numRef>
          </c:cat>
          <c:val>
            <c:numRef>
              <c:f>August!$C$4:$C$34</c:f>
              <c:numCache>
                <c:formatCode>#,##0.00</c:formatCode>
                <c:ptCount val="31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5B9BD5"/>
                  </a:solidFill>
                  <a:ln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227-46B9-9CB9-156958345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27920"/>
        <c:axId val="232223328"/>
      </c:barChart>
      <c:valAx>
        <c:axId val="232223328"/>
        <c:scaling>
          <c:orientation val="minMax"/>
        </c:scaling>
        <c:delete val="0"/>
        <c:axPos val="t"/>
        <c:majorGridlines>
          <c:spPr>
            <a:ln>
              <a:solidFill>
                <a:srgbClr val="B3B3B3"/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7920"/>
        <c:crosses val="autoZero"/>
        <c:crossBetween val="between"/>
      </c:valAx>
      <c:dateAx>
        <c:axId val="232227920"/>
        <c:scaling>
          <c:orientation val="maxMin"/>
        </c:scaling>
        <c:delete val="0"/>
        <c:axPos val="l"/>
        <c:numFmt formatCode="d&quot;.&quot;m&quot;.&quot;yy" sourceLinked="0"/>
        <c:majorTickMark val="none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3328"/>
        <c:crossesAt val="0"/>
        <c:auto val="1"/>
        <c:lblOffset val="100"/>
        <c:baseTimeUnit val="days"/>
        <c:majorUnit val="1"/>
        <c:majorTimeUnit val="days"/>
      </c:dateAx>
      <c:spPr>
        <a:solidFill>
          <a:schemeClr val="accent5">
            <a:lumMod val="20000"/>
            <a:lumOff val="80000"/>
          </a:schemeClr>
        </a:solidFill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72275525849262"/>
          <c:y val="4.1037693872362072E-2"/>
          <c:w val="0.85290265200517468"/>
          <c:h val="0.872224605898805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/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September!$B$4:$B$33</c:f>
              <c:numCache>
                <c:formatCode>dd"."mm"."yy</c:formatCode>
                <c:ptCount val="30"/>
                <c:pt idx="0">
                  <c:v>43344</c:v>
                </c:pt>
                <c:pt idx="1">
                  <c:v>43345</c:v>
                </c:pt>
                <c:pt idx="2">
                  <c:v>43346</c:v>
                </c:pt>
                <c:pt idx="3">
                  <c:v>43347</c:v>
                </c:pt>
                <c:pt idx="4">
                  <c:v>43348</c:v>
                </c:pt>
                <c:pt idx="5">
                  <c:v>43349</c:v>
                </c:pt>
                <c:pt idx="6">
                  <c:v>43350</c:v>
                </c:pt>
                <c:pt idx="7">
                  <c:v>43351</c:v>
                </c:pt>
                <c:pt idx="8">
                  <c:v>43352</c:v>
                </c:pt>
                <c:pt idx="9">
                  <c:v>43353</c:v>
                </c:pt>
                <c:pt idx="10">
                  <c:v>43354</c:v>
                </c:pt>
                <c:pt idx="11">
                  <c:v>43355</c:v>
                </c:pt>
                <c:pt idx="12">
                  <c:v>43356</c:v>
                </c:pt>
                <c:pt idx="13">
                  <c:v>43357</c:v>
                </c:pt>
                <c:pt idx="14">
                  <c:v>43358</c:v>
                </c:pt>
                <c:pt idx="15">
                  <c:v>43359</c:v>
                </c:pt>
                <c:pt idx="16">
                  <c:v>43360</c:v>
                </c:pt>
                <c:pt idx="17">
                  <c:v>43361</c:v>
                </c:pt>
                <c:pt idx="18">
                  <c:v>43362</c:v>
                </c:pt>
                <c:pt idx="19">
                  <c:v>43363</c:v>
                </c:pt>
                <c:pt idx="20">
                  <c:v>43364</c:v>
                </c:pt>
                <c:pt idx="21">
                  <c:v>43365</c:v>
                </c:pt>
                <c:pt idx="22">
                  <c:v>43366</c:v>
                </c:pt>
                <c:pt idx="23">
                  <c:v>43367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43372</c:v>
                </c:pt>
                <c:pt idx="29">
                  <c:v>43373</c:v>
                </c:pt>
              </c:numCache>
            </c:numRef>
          </c:cat>
          <c:val>
            <c:numRef>
              <c:f>September!$C$4:$C$33</c:f>
              <c:numCache>
                <c:formatCode>#,##0.00</c:formatCode>
                <c:ptCount val="30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5B9BD5"/>
                  </a:solidFill>
                  <a:ln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5F8-4166-9ECA-F0445AE60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27920"/>
        <c:axId val="232223328"/>
      </c:barChart>
      <c:valAx>
        <c:axId val="232223328"/>
        <c:scaling>
          <c:orientation val="minMax"/>
        </c:scaling>
        <c:delete val="0"/>
        <c:axPos val="t"/>
        <c:majorGridlines>
          <c:spPr>
            <a:ln>
              <a:solidFill>
                <a:srgbClr val="B3B3B3"/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7920"/>
        <c:crosses val="autoZero"/>
        <c:crossBetween val="between"/>
      </c:valAx>
      <c:dateAx>
        <c:axId val="232227920"/>
        <c:scaling>
          <c:orientation val="maxMin"/>
        </c:scaling>
        <c:delete val="0"/>
        <c:axPos val="l"/>
        <c:numFmt formatCode="d&quot;.&quot;m&quot;.&quot;yy" sourceLinked="0"/>
        <c:majorTickMark val="none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de-DE"/>
          </a:p>
        </c:txPr>
        <c:crossAx val="232223328"/>
        <c:crossesAt val="0"/>
        <c:auto val="1"/>
        <c:lblOffset val="100"/>
        <c:baseTimeUnit val="days"/>
        <c:majorUnit val="1"/>
        <c:majorTimeUnit val="days"/>
      </c:dateAx>
      <c:spPr>
        <a:solidFill>
          <a:schemeClr val="accent5">
            <a:lumMod val="20000"/>
            <a:lumOff val="80000"/>
          </a:schemeClr>
        </a:solidFill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16280" y="399705"/>
    <xdr:ext cx="6678720" cy="629280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821F1D9-18AB-484F-99C8-151923C76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809875" y="400050"/>
    <xdr:ext cx="6678720" cy="6292800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1AE1B6B-2627-4D3E-971A-A671A62DB6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2809875" y="400050"/>
    <xdr:ext cx="6678720" cy="6292800"/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9143029-C93B-44CB-8A14-BD5A87FA5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809875" y="428625"/>
    <xdr:ext cx="6678720" cy="6292800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079AD8E-A7F8-4E19-BE01-74A78B72E9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3105150" y="381000"/>
    <xdr:ext cx="6678720" cy="6124575"/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37A2EA7-EAD0-4568-882B-31EE30563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809875" y="400050"/>
    <xdr:ext cx="6678720" cy="6292800"/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6C136B17-9C18-4F64-B84A-99B82D396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809875" y="400050"/>
    <xdr:ext cx="6678720" cy="6292800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43FE824-A689-4FD4-9B85-832332527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809875" y="400050"/>
    <xdr:ext cx="6678720" cy="6292800"/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2FF3529-921E-40E2-B94B-CA8D47F10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09875" y="400050"/>
    <xdr:ext cx="6678720" cy="6292800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D8931D9-2814-427A-90EA-C6F51E8C4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809875" y="400050"/>
    <xdr:ext cx="6678720" cy="6292800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3574656-CF8B-4B7C-AB8B-D9E03F796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809875" y="400050"/>
    <xdr:ext cx="6678720" cy="6292800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2FB43EFE-EB6A-4D41-AC5C-9BB42AACB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809875" y="400050"/>
    <xdr:ext cx="6678720" cy="6292800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5707AE21-08A0-4397-998C-1BBCD90EC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2809875" y="400050"/>
    <xdr:ext cx="6678720" cy="6292800"/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08101F6-CE12-4884-B189-2E27DDC75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le-meine-vorlagen.de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lle-meine-vorlagen.de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lle-meine-vorlagen.de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lle-meine-vorlagen.de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lle-meine-vorlagen.de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le-meine-vorlagen.de/fotodoku/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http://www.alle-meine-vorlagen.de/vorlage-passwort-liste-kennwort-liste/" TargetMode="External"/><Relationship Id="rId1" Type="http://schemas.openxmlformats.org/officeDocument/2006/relationships/hyperlink" Target="http://www.alle-meine-vorlagen.de/" TargetMode="External"/><Relationship Id="rId6" Type="http://schemas.openxmlformats.org/officeDocument/2006/relationships/hyperlink" Target="http://www.alle-meine-vorlagen.de/aktionsplan/" TargetMode="External"/><Relationship Id="rId5" Type="http://schemas.openxmlformats.org/officeDocument/2006/relationships/hyperlink" Target="http://www.alle-meine-vorlagen.de/meilensteinplan-wichtige-projektphasen-abbilden/" TargetMode="External"/><Relationship Id="rId4" Type="http://schemas.openxmlformats.org/officeDocument/2006/relationships/hyperlink" Target="http://www.alle-meine-vorlagen.de/excel-vorlage-kassenbu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lle-meine-vorlagen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lle-meine-vorlagen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lle-meine-vorlagen.d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lle-meine-vorlagen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lle-meine-vorlagen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lle-meine-vorlagen.d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lle-meine-vorlagen.de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lle-meine-vorlag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1"/>
  <sheetViews>
    <sheetView showGridLines="0" tabSelected="1" zoomScaleNormal="100" workbookViewId="0">
      <selection activeCell="C4" sqref="C4"/>
    </sheetView>
  </sheetViews>
  <sheetFormatPr baseColWidth="10" defaultRowHeight="14.25"/>
  <cols>
    <col min="1" max="1" width="4.625" customWidth="1"/>
    <col min="2" max="2" width="9.875" customWidth="1"/>
    <col min="3" max="3" width="9.625" bestFit="1" customWidth="1"/>
    <col min="4" max="11" width="7.375" customWidth="1"/>
    <col min="12" max="12" width="11.875" customWidth="1"/>
    <col min="13" max="1025" width="7.375" customWidth="1"/>
  </cols>
  <sheetData>
    <row r="1" spans="2:17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7.25">
      <c r="B2" s="35" t="str">
        <f>"Januar "&amp; Kalenderjahr</f>
        <v>Januar 2018</v>
      </c>
      <c r="C2" s="35"/>
      <c r="D2" s="12"/>
      <c r="E2" s="12"/>
      <c r="F2" s="36" t="s">
        <v>16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13"/>
    </row>
    <row r="3" spans="2:17" ht="15">
      <c r="B3" s="15" t="s">
        <v>0</v>
      </c>
      <c r="C3" s="21" t="s">
        <v>22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2:17" ht="15">
      <c r="B4" s="6">
        <f>DATE(Kalenderjahr,1,1)</f>
        <v>43101</v>
      </c>
      <c r="C4" s="9">
        <v>5.5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5">
      <c r="B5" s="4">
        <f>B4+1</f>
        <v>43102</v>
      </c>
      <c r="C5" s="9">
        <v>3.4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ht="15">
      <c r="B6" s="4">
        <f t="shared" ref="B6:B34" si="0">B5+1</f>
        <v>43103</v>
      </c>
      <c r="C6" s="9">
        <v>-3.4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2:17" ht="15">
      <c r="B7" s="4">
        <f t="shared" si="0"/>
        <v>43104</v>
      </c>
      <c r="C7" s="9">
        <v>-4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2:17" ht="15">
      <c r="B8" s="4">
        <f t="shared" si="0"/>
        <v>43105</v>
      </c>
      <c r="C8" s="9">
        <v>-2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2:17" ht="15">
      <c r="B9" s="4">
        <f t="shared" si="0"/>
        <v>43106</v>
      </c>
      <c r="C9" s="9">
        <v>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2:17" ht="15">
      <c r="B10" s="4">
        <f t="shared" si="0"/>
        <v>43107</v>
      </c>
      <c r="C10" s="9">
        <v>2.2000000000000002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2:17" ht="15">
      <c r="B11" s="4">
        <f t="shared" si="0"/>
        <v>43108</v>
      </c>
      <c r="C11" s="9">
        <v>2.8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">
      <c r="B12" s="4">
        <f t="shared" si="0"/>
        <v>43109</v>
      </c>
      <c r="C12" s="9">
        <v>4.4000000000000004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2:17" ht="15">
      <c r="B13" s="4">
        <f t="shared" si="0"/>
        <v>43110</v>
      </c>
      <c r="C13" s="9">
        <v>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">
      <c r="B14" s="4">
        <f t="shared" si="0"/>
        <v>43111</v>
      </c>
      <c r="C14" s="9">
        <v>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17" ht="15">
      <c r="B15" s="4">
        <f t="shared" si="0"/>
        <v>43112</v>
      </c>
      <c r="C15" s="9">
        <v>1.2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2:17" ht="15">
      <c r="B16" s="4">
        <f t="shared" si="0"/>
        <v>43113</v>
      </c>
      <c r="C16" s="9">
        <v>-3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">
      <c r="B17" s="4">
        <f t="shared" si="0"/>
        <v>43114</v>
      </c>
      <c r="C17" s="9">
        <v>-3.8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2:17" ht="15">
      <c r="B18" s="4">
        <f t="shared" si="0"/>
        <v>43115</v>
      </c>
      <c r="C18" s="9">
        <v>-4.5999999999999996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2:17" ht="15">
      <c r="B19" s="4">
        <f t="shared" si="0"/>
        <v>43116</v>
      </c>
      <c r="C19" s="9">
        <v>-5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4">
        <f t="shared" si="0"/>
        <v>43117</v>
      </c>
      <c r="C20" s="9">
        <v>-3.3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">
      <c r="B21" s="4">
        <f t="shared" si="0"/>
        <v>43118</v>
      </c>
      <c r="C21" s="9">
        <v>-1.2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7" ht="15">
      <c r="B22" s="4">
        <f t="shared" si="0"/>
        <v>43119</v>
      </c>
      <c r="C22" s="34">
        <v>1.8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5">
      <c r="B23" s="4">
        <f t="shared" si="0"/>
        <v>43120</v>
      </c>
      <c r="C23" s="9">
        <v>2.7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4">
        <f t="shared" si="0"/>
        <v>43121</v>
      </c>
      <c r="C24" s="9">
        <v>3.3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4">
        <f t="shared" si="0"/>
        <v>43122</v>
      </c>
      <c r="C25" s="9">
        <v>4.9000000000000004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4">
        <f t="shared" si="0"/>
        <v>43123</v>
      </c>
      <c r="C26" s="9">
        <v>6.9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4">
        <f t="shared" si="0"/>
        <v>43124</v>
      </c>
      <c r="C27" s="9">
        <v>7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4">
        <f t="shared" si="0"/>
        <v>43125</v>
      </c>
      <c r="C28" s="9">
        <v>7.1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4">
        <f t="shared" si="0"/>
        <v>43126</v>
      </c>
      <c r="C29" s="9">
        <v>6.9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4">
        <f t="shared" si="0"/>
        <v>43127</v>
      </c>
      <c r="C30" s="9">
        <v>7.4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4">
        <f t="shared" si="0"/>
        <v>43128</v>
      </c>
      <c r="C31" s="9">
        <v>3.3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4">
        <f t="shared" si="0"/>
        <v>43129</v>
      </c>
      <c r="C32" s="9">
        <v>2.2999999999999998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4">
        <f t="shared" si="0"/>
        <v>43130</v>
      </c>
      <c r="C33" s="9">
        <v>2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4">
        <f t="shared" si="0"/>
        <v>43131</v>
      </c>
      <c r="C34" s="9">
        <v>1.4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6" t="s">
        <v>17</v>
      </c>
      <c r="C35" s="17" t="str">
        <f>ROUND(AVERAGE(C4:C34),2)&amp; " "&amp;Einstellungen!C5</f>
        <v>1,81 °C</v>
      </c>
      <c r="D35" s="1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5"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0" t="s">
        <v>21</v>
      </c>
      <c r="Q36" s="12"/>
    </row>
    <row r="37" spans="2:17">
      <c r="M37" s="37" t="s">
        <v>20</v>
      </c>
      <c r="N37" s="37"/>
      <c r="O37" s="37"/>
      <c r="P37" s="37"/>
    </row>
    <row r="43" spans="2:17" ht="17.25">
      <c r="G43" s="5"/>
      <c r="H43" s="5"/>
    </row>
    <row r="49" spans="8:12" ht="17.25">
      <c r="K49" s="5"/>
      <c r="L49" s="5"/>
    </row>
    <row r="51" spans="8:12" ht="17.25">
      <c r="H51" s="5"/>
      <c r="I51" s="5"/>
      <c r="J51" s="5"/>
      <c r="K51" s="5"/>
    </row>
  </sheetData>
  <mergeCells count="3">
    <mergeCell ref="B2:C2"/>
    <mergeCell ref="F2:P2"/>
    <mergeCell ref="M37:P37"/>
  </mergeCells>
  <hyperlinks>
    <hyperlink ref="M37" r:id="rId1" xr:uid="{56F5E781-64DB-47A3-9AC4-07122A3EAD3F}"/>
  </hyperlinks>
  <pageMargins left="0.68" right="0.10708661417322836" top="0.39370078740157477" bottom="0.39370078740157477" header="0" footer="0"/>
  <pageSetup paperSize="9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Q43"/>
  <sheetViews>
    <sheetView showGridLines="0" zoomScaleNormal="100" workbookViewId="0">
      <selection activeCell="C4" sqref="C4"/>
    </sheetView>
  </sheetViews>
  <sheetFormatPr baseColWidth="10" defaultRowHeight="14.25"/>
  <cols>
    <col min="1" max="1" width="4.625" customWidth="1"/>
    <col min="2" max="2" width="9.875" customWidth="1"/>
    <col min="3" max="3" width="9.625" bestFit="1" customWidth="1"/>
    <col min="4" max="11" width="7.375" customWidth="1"/>
    <col min="12" max="12" width="11.875" customWidth="1"/>
    <col min="13" max="1025" width="7.375" customWidth="1"/>
  </cols>
  <sheetData>
    <row r="2" spans="2:17" ht="17.25">
      <c r="B2" s="35" t="str">
        <f>"Oktober "&amp; Kalenderjahr</f>
        <v>Oktober 2018</v>
      </c>
      <c r="C2" s="35"/>
      <c r="F2" s="39" t="s">
        <v>16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5"/>
    </row>
    <row r="3" spans="2:17" ht="15">
      <c r="B3" s="15" t="s">
        <v>0</v>
      </c>
      <c r="C3" s="21" t="s">
        <v>22</v>
      </c>
    </row>
    <row r="4" spans="2:17" ht="15">
      <c r="B4" s="6">
        <f>DATE(Kalenderjahr,10,1)</f>
        <v>43374</v>
      </c>
      <c r="C4" s="9"/>
    </row>
    <row r="5" spans="2:17" ht="15">
      <c r="B5" s="4">
        <f>B4+1</f>
        <v>43375</v>
      </c>
      <c r="C5" s="9"/>
    </row>
    <row r="6" spans="2:17" ht="15">
      <c r="B6" s="4">
        <f t="shared" ref="B6:B34" si="0">B5+1</f>
        <v>43376</v>
      </c>
      <c r="C6" s="9"/>
    </row>
    <row r="7" spans="2:17" ht="15">
      <c r="B7" s="4">
        <f t="shared" si="0"/>
        <v>43377</v>
      </c>
      <c r="C7" s="9"/>
    </row>
    <row r="8" spans="2:17" ht="15">
      <c r="B8" s="4">
        <f t="shared" si="0"/>
        <v>43378</v>
      </c>
      <c r="C8" s="9"/>
    </row>
    <row r="9" spans="2:17" ht="15">
      <c r="B9" s="4">
        <f t="shared" si="0"/>
        <v>43379</v>
      </c>
      <c r="C9" s="9"/>
    </row>
    <row r="10" spans="2:17" ht="15">
      <c r="B10" s="4">
        <f t="shared" si="0"/>
        <v>43380</v>
      </c>
      <c r="C10" s="9"/>
    </row>
    <row r="11" spans="2:17" ht="15">
      <c r="B11" s="4">
        <f t="shared" si="0"/>
        <v>43381</v>
      </c>
      <c r="C11" s="9"/>
    </row>
    <row r="12" spans="2:17" ht="15">
      <c r="B12" s="4">
        <f t="shared" si="0"/>
        <v>43382</v>
      </c>
      <c r="C12" s="9"/>
    </row>
    <row r="13" spans="2:17" ht="15">
      <c r="B13" s="4">
        <f t="shared" si="0"/>
        <v>43383</v>
      </c>
      <c r="C13" s="9"/>
    </row>
    <row r="14" spans="2:17" ht="15">
      <c r="B14" s="4">
        <f t="shared" si="0"/>
        <v>43384</v>
      </c>
      <c r="C14" s="9"/>
    </row>
    <row r="15" spans="2:17" ht="15">
      <c r="B15" s="4">
        <f t="shared" si="0"/>
        <v>43385</v>
      </c>
      <c r="C15" s="9"/>
    </row>
    <row r="16" spans="2:17" ht="15">
      <c r="B16" s="4">
        <f t="shared" si="0"/>
        <v>43386</v>
      </c>
      <c r="C16" s="9"/>
    </row>
    <row r="17" spans="2:3" ht="15">
      <c r="B17" s="4">
        <f t="shared" si="0"/>
        <v>43387</v>
      </c>
      <c r="C17" s="9"/>
    </row>
    <row r="18" spans="2:3" ht="15">
      <c r="B18" s="4">
        <f t="shared" si="0"/>
        <v>43388</v>
      </c>
      <c r="C18" s="9"/>
    </row>
    <row r="19" spans="2:3" ht="15">
      <c r="B19" s="4">
        <f t="shared" si="0"/>
        <v>43389</v>
      </c>
      <c r="C19" s="9"/>
    </row>
    <row r="20" spans="2:3" ht="15">
      <c r="B20" s="4">
        <f t="shared" si="0"/>
        <v>43390</v>
      </c>
      <c r="C20" s="9"/>
    </row>
    <row r="21" spans="2:3" ht="15">
      <c r="B21" s="4">
        <f t="shared" si="0"/>
        <v>43391</v>
      </c>
      <c r="C21" s="9"/>
    </row>
    <row r="22" spans="2:3" ht="15">
      <c r="B22" s="4">
        <f t="shared" si="0"/>
        <v>43392</v>
      </c>
      <c r="C22" s="9"/>
    </row>
    <row r="23" spans="2:3" ht="15">
      <c r="B23" s="4">
        <f t="shared" si="0"/>
        <v>43393</v>
      </c>
      <c r="C23" s="9"/>
    </row>
    <row r="24" spans="2:3" ht="15">
      <c r="B24" s="4">
        <f t="shared" si="0"/>
        <v>43394</v>
      </c>
      <c r="C24" s="9"/>
    </row>
    <row r="25" spans="2:3" ht="15">
      <c r="B25" s="4">
        <f t="shared" si="0"/>
        <v>43395</v>
      </c>
      <c r="C25" s="9"/>
    </row>
    <row r="26" spans="2:3" ht="15">
      <c r="B26" s="4">
        <f t="shared" si="0"/>
        <v>43396</v>
      </c>
      <c r="C26" s="9"/>
    </row>
    <row r="27" spans="2:3" ht="15">
      <c r="B27" s="4">
        <f t="shared" si="0"/>
        <v>43397</v>
      </c>
      <c r="C27" s="9"/>
    </row>
    <row r="28" spans="2:3" ht="15">
      <c r="B28" s="4">
        <f t="shared" si="0"/>
        <v>43398</v>
      </c>
      <c r="C28" s="9"/>
    </row>
    <row r="29" spans="2:3" ht="15">
      <c r="B29" s="4">
        <f t="shared" si="0"/>
        <v>43399</v>
      </c>
      <c r="C29" s="9"/>
    </row>
    <row r="30" spans="2:3" ht="15">
      <c r="B30" s="4">
        <f t="shared" si="0"/>
        <v>43400</v>
      </c>
      <c r="C30" s="9"/>
    </row>
    <row r="31" spans="2:3" ht="15">
      <c r="B31" s="4">
        <f t="shared" si="0"/>
        <v>43401</v>
      </c>
      <c r="C31" s="9"/>
    </row>
    <row r="32" spans="2:3" ht="15">
      <c r="B32" s="4">
        <f t="shared" si="0"/>
        <v>43402</v>
      </c>
      <c r="C32" s="9"/>
    </row>
    <row r="33" spans="2:17" ht="15">
      <c r="B33" s="4">
        <f t="shared" si="0"/>
        <v>43403</v>
      </c>
      <c r="C33" s="9"/>
    </row>
    <row r="34" spans="2:17" ht="15">
      <c r="B34" s="4">
        <f t="shared" si="0"/>
        <v>43404</v>
      </c>
      <c r="C34" s="9"/>
    </row>
    <row r="35" spans="2:17" ht="15">
      <c r="B35" s="16" t="s">
        <v>17</v>
      </c>
      <c r="C35" s="17" t="e">
        <f>ROUND(AVERAGE(C4:C34),2)&amp; " "&amp;Einstellungen!C5</f>
        <v>#DIV/0!</v>
      </c>
      <c r="D35" s="1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5">
      <c r="B36" s="14"/>
      <c r="C36" s="1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0" t="s">
        <v>21</v>
      </c>
      <c r="Q36" s="12"/>
    </row>
    <row r="37" spans="2:17">
      <c r="M37" s="37" t="s">
        <v>20</v>
      </c>
      <c r="N37" s="37"/>
      <c r="O37" s="37"/>
      <c r="P37" s="37"/>
    </row>
    <row r="43" spans="2:17" ht="17.25">
      <c r="F43" s="5"/>
      <c r="G43" s="5"/>
      <c r="H43" s="5"/>
    </row>
  </sheetData>
  <mergeCells count="3">
    <mergeCell ref="B2:C2"/>
    <mergeCell ref="F2:P2"/>
    <mergeCell ref="M37:P37"/>
  </mergeCells>
  <hyperlinks>
    <hyperlink ref="M37" r:id="rId1" xr:uid="{56DE210C-6D9F-44C8-A694-175D1090EF96}"/>
  </hyperlinks>
  <pageMargins left="0.6692913385826772" right="0.11811023622047245" top="0.39370078740157483" bottom="0.39370078740157483" header="0" footer="0"/>
  <pageSetup paperSize="9" orientation="landscape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Q49"/>
  <sheetViews>
    <sheetView showGridLines="0" zoomScaleNormal="100" workbookViewId="0">
      <selection activeCell="C4" sqref="C4"/>
    </sheetView>
  </sheetViews>
  <sheetFormatPr baseColWidth="10" defaultRowHeight="14.25"/>
  <cols>
    <col min="1" max="1" width="4.625" customWidth="1"/>
    <col min="2" max="2" width="9.875" customWidth="1"/>
    <col min="3" max="3" width="9.625" bestFit="1" customWidth="1"/>
    <col min="4" max="11" width="7.375" customWidth="1"/>
    <col min="12" max="12" width="11.875" customWidth="1"/>
    <col min="13" max="1025" width="7.375" customWidth="1"/>
  </cols>
  <sheetData>
    <row r="2" spans="2:17" ht="17.25">
      <c r="B2" s="35" t="str">
        <f>"November "&amp; Kalenderjahr</f>
        <v>November 2018</v>
      </c>
      <c r="C2" s="35"/>
      <c r="F2" s="39" t="s">
        <v>16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5"/>
    </row>
    <row r="3" spans="2:17" ht="15">
      <c r="B3" s="15" t="s">
        <v>0</v>
      </c>
      <c r="C3" s="21" t="s">
        <v>22</v>
      </c>
    </row>
    <row r="4" spans="2:17" ht="15">
      <c r="B4" s="6">
        <f>DATE(Kalenderjahr,11,1)</f>
        <v>43405</v>
      </c>
      <c r="C4" s="9"/>
    </row>
    <row r="5" spans="2:17" ht="15">
      <c r="B5" s="4">
        <f>B4+1</f>
        <v>43406</v>
      </c>
      <c r="C5" s="9"/>
    </row>
    <row r="6" spans="2:17" ht="15">
      <c r="B6" s="4">
        <f t="shared" ref="B6:B33" si="0">B5+1</f>
        <v>43407</v>
      </c>
      <c r="C6" s="9"/>
    </row>
    <row r="7" spans="2:17" ht="15">
      <c r="B7" s="4">
        <f t="shared" si="0"/>
        <v>43408</v>
      </c>
      <c r="C7" s="9"/>
    </row>
    <row r="8" spans="2:17" ht="15">
      <c r="B8" s="4">
        <f t="shared" si="0"/>
        <v>43409</v>
      </c>
      <c r="C8" s="9"/>
    </row>
    <row r="9" spans="2:17" ht="15">
      <c r="B9" s="4">
        <f t="shared" si="0"/>
        <v>43410</v>
      </c>
      <c r="C9" s="9"/>
    </row>
    <row r="10" spans="2:17" ht="15">
      <c r="B10" s="4">
        <f t="shared" si="0"/>
        <v>43411</v>
      </c>
      <c r="C10" s="9"/>
    </row>
    <row r="11" spans="2:17" ht="15">
      <c r="B11" s="4">
        <f t="shared" si="0"/>
        <v>43412</v>
      </c>
      <c r="C11" s="9"/>
    </row>
    <row r="12" spans="2:17" ht="15">
      <c r="B12" s="4">
        <f t="shared" si="0"/>
        <v>43413</v>
      </c>
      <c r="C12" s="9"/>
    </row>
    <row r="13" spans="2:17" ht="15">
      <c r="B13" s="4">
        <f t="shared" si="0"/>
        <v>43414</v>
      </c>
      <c r="C13" s="9"/>
    </row>
    <row r="14" spans="2:17" ht="15">
      <c r="B14" s="4">
        <f t="shared" si="0"/>
        <v>43415</v>
      </c>
      <c r="C14" s="9"/>
    </row>
    <row r="15" spans="2:17" ht="15">
      <c r="B15" s="4">
        <f t="shared" si="0"/>
        <v>43416</v>
      </c>
      <c r="C15" s="9"/>
    </row>
    <row r="16" spans="2:17" ht="15">
      <c r="B16" s="4">
        <f t="shared" si="0"/>
        <v>43417</v>
      </c>
      <c r="C16" s="9"/>
    </row>
    <row r="17" spans="2:3" ht="15">
      <c r="B17" s="4">
        <f t="shared" si="0"/>
        <v>43418</v>
      </c>
      <c r="C17" s="9"/>
    </row>
    <row r="18" spans="2:3" ht="15">
      <c r="B18" s="4">
        <f t="shared" si="0"/>
        <v>43419</v>
      </c>
      <c r="C18" s="9"/>
    </row>
    <row r="19" spans="2:3" ht="15">
      <c r="B19" s="4">
        <f t="shared" si="0"/>
        <v>43420</v>
      </c>
      <c r="C19" s="9"/>
    </row>
    <row r="20" spans="2:3" ht="15">
      <c r="B20" s="4">
        <f t="shared" si="0"/>
        <v>43421</v>
      </c>
      <c r="C20" s="9"/>
    </row>
    <row r="21" spans="2:3" ht="15">
      <c r="B21" s="4">
        <f t="shared" si="0"/>
        <v>43422</v>
      </c>
      <c r="C21" s="9"/>
    </row>
    <row r="22" spans="2:3" ht="15">
      <c r="B22" s="4">
        <f t="shared" si="0"/>
        <v>43423</v>
      </c>
      <c r="C22" s="9"/>
    </row>
    <row r="23" spans="2:3" ht="15">
      <c r="B23" s="4">
        <f t="shared" si="0"/>
        <v>43424</v>
      </c>
      <c r="C23" s="9"/>
    </row>
    <row r="24" spans="2:3" ht="15">
      <c r="B24" s="4">
        <f t="shared" si="0"/>
        <v>43425</v>
      </c>
      <c r="C24" s="9"/>
    </row>
    <row r="25" spans="2:3" ht="15">
      <c r="B25" s="4">
        <f t="shared" si="0"/>
        <v>43426</v>
      </c>
      <c r="C25" s="9"/>
    </row>
    <row r="26" spans="2:3" ht="15">
      <c r="B26" s="4">
        <f t="shared" si="0"/>
        <v>43427</v>
      </c>
      <c r="C26" s="9"/>
    </row>
    <row r="27" spans="2:3" ht="15">
      <c r="B27" s="4">
        <f t="shared" si="0"/>
        <v>43428</v>
      </c>
      <c r="C27" s="9"/>
    </row>
    <row r="28" spans="2:3" ht="15">
      <c r="B28" s="4">
        <f t="shared" si="0"/>
        <v>43429</v>
      </c>
      <c r="C28" s="9"/>
    </row>
    <row r="29" spans="2:3" ht="15">
      <c r="B29" s="4">
        <f t="shared" si="0"/>
        <v>43430</v>
      </c>
      <c r="C29" s="9"/>
    </row>
    <row r="30" spans="2:3" ht="15">
      <c r="B30" s="4">
        <f t="shared" si="0"/>
        <v>43431</v>
      </c>
      <c r="C30" s="9"/>
    </row>
    <row r="31" spans="2:3" ht="15">
      <c r="B31" s="4">
        <f t="shared" si="0"/>
        <v>43432</v>
      </c>
      <c r="C31" s="9"/>
    </row>
    <row r="32" spans="2:3" ht="15">
      <c r="B32" s="4">
        <f t="shared" si="0"/>
        <v>43433</v>
      </c>
      <c r="C32" s="9"/>
    </row>
    <row r="33" spans="2:17" ht="15">
      <c r="B33" s="4">
        <f t="shared" si="0"/>
        <v>43434</v>
      </c>
      <c r="C33" s="9"/>
    </row>
    <row r="34" spans="2:17" ht="15">
      <c r="B34" s="10" t="s">
        <v>17</v>
      </c>
      <c r="C34" s="11" t="e">
        <f>ROUND(AVERAGE(C4:C33),2)&amp; " "&amp;Einstellungen!C5</f>
        <v>#DIV/0!</v>
      </c>
    </row>
    <row r="35" spans="2:17" ht="15">
      <c r="B35" s="16"/>
      <c r="C35" s="17"/>
      <c r="D35" s="1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5">
      <c r="B36" s="14"/>
      <c r="C36" s="1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0" t="s">
        <v>21</v>
      </c>
      <c r="Q36" s="12"/>
    </row>
    <row r="37" spans="2:17">
      <c r="M37" s="37" t="s">
        <v>20</v>
      </c>
      <c r="N37" s="37"/>
      <c r="O37" s="37"/>
      <c r="P37" s="37"/>
    </row>
    <row r="43" spans="2:17" ht="17.25">
      <c r="F43" s="5"/>
      <c r="G43" s="5"/>
      <c r="H43" s="5"/>
    </row>
    <row r="49" spans="11:11" ht="17.25">
      <c r="K49" s="5"/>
    </row>
  </sheetData>
  <mergeCells count="3">
    <mergeCell ref="B2:C2"/>
    <mergeCell ref="F2:P2"/>
    <mergeCell ref="M37:P37"/>
  </mergeCells>
  <hyperlinks>
    <hyperlink ref="M37" r:id="rId1" xr:uid="{C97ACF70-8D44-431C-BEA3-14BAE4C75C4E}"/>
  </hyperlinks>
  <pageMargins left="0.6692913385826772" right="0.11811023622047245" top="0.39370078740157483" bottom="0.39370078740157483" header="0" footer="0"/>
  <pageSetup paperSize="9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Q43"/>
  <sheetViews>
    <sheetView showGridLines="0" zoomScaleNormal="100" workbookViewId="0">
      <selection activeCell="C4" sqref="C4"/>
    </sheetView>
  </sheetViews>
  <sheetFormatPr baseColWidth="10" defaultRowHeight="14.25"/>
  <cols>
    <col min="1" max="1" width="4.625" customWidth="1"/>
    <col min="2" max="2" width="9.875" customWidth="1"/>
    <col min="3" max="3" width="9.625" bestFit="1" customWidth="1"/>
    <col min="4" max="11" width="7.375" customWidth="1"/>
    <col min="12" max="12" width="11.875" customWidth="1"/>
    <col min="13" max="1025" width="7.375" customWidth="1"/>
  </cols>
  <sheetData>
    <row r="2" spans="2:17" ht="17.25">
      <c r="B2" s="40" t="str">
        <f>"Dezember "&amp; Kalenderjahr</f>
        <v>Dezember 2018</v>
      </c>
      <c r="C2" s="40"/>
      <c r="F2" s="39" t="s">
        <v>16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5"/>
    </row>
    <row r="3" spans="2:17" ht="15">
      <c r="B3" s="15" t="s">
        <v>0</v>
      </c>
      <c r="C3" s="21" t="s">
        <v>22</v>
      </c>
    </row>
    <row r="4" spans="2:17" ht="15" customHeight="1">
      <c r="B4" s="6">
        <f>DATE(Kalenderjahr,12,1)</f>
        <v>43435</v>
      </c>
      <c r="C4" s="9"/>
    </row>
    <row r="5" spans="2:17" ht="15" customHeight="1">
      <c r="B5" s="4">
        <f>B4+1</f>
        <v>43436</v>
      </c>
      <c r="C5" s="9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7" ht="15" customHeight="1">
      <c r="B6" s="4">
        <f t="shared" ref="B6:B34" si="0">B5+1</f>
        <v>43437</v>
      </c>
      <c r="C6" s="9"/>
    </row>
    <row r="7" spans="2:17" ht="15" customHeight="1">
      <c r="B7" s="4">
        <f t="shared" si="0"/>
        <v>43438</v>
      </c>
      <c r="C7" s="9"/>
    </row>
    <row r="8" spans="2:17" ht="15">
      <c r="B8" s="4">
        <f t="shared" si="0"/>
        <v>43439</v>
      </c>
      <c r="C8" s="9"/>
    </row>
    <row r="9" spans="2:17" ht="15">
      <c r="B9" s="4">
        <f t="shared" si="0"/>
        <v>43440</v>
      </c>
      <c r="C9" s="9"/>
    </row>
    <row r="10" spans="2:17" ht="15">
      <c r="B10" s="4">
        <f t="shared" si="0"/>
        <v>43441</v>
      </c>
      <c r="C10" s="9"/>
    </row>
    <row r="11" spans="2:17" ht="15">
      <c r="B11" s="4">
        <f t="shared" si="0"/>
        <v>43442</v>
      </c>
      <c r="C11" s="9"/>
    </row>
    <row r="12" spans="2:17" ht="15">
      <c r="B12" s="4">
        <f t="shared" si="0"/>
        <v>43443</v>
      </c>
      <c r="C12" s="9"/>
    </row>
    <row r="13" spans="2:17" ht="15">
      <c r="B13" s="4">
        <f t="shared" si="0"/>
        <v>43444</v>
      </c>
      <c r="C13" s="9"/>
    </row>
    <row r="14" spans="2:17" ht="15">
      <c r="B14" s="4">
        <f t="shared" si="0"/>
        <v>43445</v>
      </c>
      <c r="C14" s="9"/>
    </row>
    <row r="15" spans="2:17" ht="15">
      <c r="B15" s="4">
        <f t="shared" si="0"/>
        <v>43446</v>
      </c>
      <c r="C15" s="9"/>
    </row>
    <row r="16" spans="2:17" ht="15">
      <c r="B16" s="4">
        <f t="shared" si="0"/>
        <v>43447</v>
      </c>
      <c r="C16" s="9"/>
    </row>
    <row r="17" spans="2:3" ht="15">
      <c r="B17" s="4">
        <f t="shared" si="0"/>
        <v>43448</v>
      </c>
      <c r="C17" s="9"/>
    </row>
    <row r="18" spans="2:3" ht="15">
      <c r="B18" s="4">
        <f t="shared" si="0"/>
        <v>43449</v>
      </c>
      <c r="C18" s="9"/>
    </row>
    <row r="19" spans="2:3" ht="15">
      <c r="B19" s="4">
        <f t="shared" si="0"/>
        <v>43450</v>
      </c>
      <c r="C19" s="9"/>
    </row>
    <row r="20" spans="2:3" ht="15">
      <c r="B20" s="4">
        <f t="shared" si="0"/>
        <v>43451</v>
      </c>
      <c r="C20" s="9"/>
    </row>
    <row r="21" spans="2:3" ht="15">
      <c r="B21" s="4">
        <f t="shared" si="0"/>
        <v>43452</v>
      </c>
      <c r="C21" s="9"/>
    </row>
    <row r="22" spans="2:3" ht="15">
      <c r="B22" s="4">
        <f t="shared" si="0"/>
        <v>43453</v>
      </c>
      <c r="C22" s="9"/>
    </row>
    <row r="23" spans="2:3" ht="15">
      <c r="B23" s="4">
        <f t="shared" si="0"/>
        <v>43454</v>
      </c>
      <c r="C23" s="9"/>
    </row>
    <row r="24" spans="2:3" ht="15">
      <c r="B24" s="4">
        <f t="shared" si="0"/>
        <v>43455</v>
      </c>
      <c r="C24" s="9"/>
    </row>
    <row r="25" spans="2:3" ht="15">
      <c r="B25" s="4">
        <f t="shared" si="0"/>
        <v>43456</v>
      </c>
      <c r="C25" s="9"/>
    </row>
    <row r="26" spans="2:3" ht="15">
      <c r="B26" s="4">
        <f t="shared" si="0"/>
        <v>43457</v>
      </c>
      <c r="C26" s="9"/>
    </row>
    <row r="27" spans="2:3" ht="15">
      <c r="B27" s="4">
        <f t="shared" si="0"/>
        <v>43458</v>
      </c>
      <c r="C27" s="9"/>
    </row>
    <row r="28" spans="2:3" ht="15">
      <c r="B28" s="4">
        <f t="shared" si="0"/>
        <v>43459</v>
      </c>
      <c r="C28" s="9"/>
    </row>
    <row r="29" spans="2:3" ht="15">
      <c r="B29" s="4">
        <f t="shared" si="0"/>
        <v>43460</v>
      </c>
      <c r="C29" s="9"/>
    </row>
    <row r="30" spans="2:3" ht="15">
      <c r="B30" s="4">
        <f t="shared" si="0"/>
        <v>43461</v>
      </c>
      <c r="C30" s="9"/>
    </row>
    <row r="31" spans="2:3" ht="15">
      <c r="B31" s="4">
        <f t="shared" si="0"/>
        <v>43462</v>
      </c>
      <c r="C31" s="9"/>
    </row>
    <row r="32" spans="2:3" ht="15">
      <c r="B32" s="4">
        <f t="shared" si="0"/>
        <v>43463</v>
      </c>
      <c r="C32" s="9"/>
    </row>
    <row r="33" spans="2:16" ht="15">
      <c r="B33" s="4">
        <f t="shared" si="0"/>
        <v>43464</v>
      </c>
      <c r="C33" s="9"/>
    </row>
    <row r="34" spans="2:16" ht="15">
      <c r="B34" s="4">
        <f t="shared" si="0"/>
        <v>43465</v>
      </c>
      <c r="C34" s="9"/>
    </row>
    <row r="35" spans="2:16" ht="15">
      <c r="B35" s="16" t="s">
        <v>17</v>
      </c>
      <c r="C35" s="17" t="e">
        <f>ROUND(AVERAGE(C4:C34),2)&amp; " "&amp;Einstellungen!C5</f>
        <v>#DIV/0!</v>
      </c>
      <c r="D35" s="1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2:16" ht="15">
      <c r="B36" s="14"/>
      <c r="C36" s="1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0" t="s">
        <v>21</v>
      </c>
    </row>
    <row r="37" spans="2:16">
      <c r="M37" s="37" t="s">
        <v>20</v>
      </c>
      <c r="N37" s="37"/>
      <c r="O37" s="37"/>
      <c r="P37" s="37"/>
    </row>
    <row r="43" spans="2:16" ht="17.25">
      <c r="F43" s="5"/>
      <c r="G43" s="5"/>
      <c r="H43" s="5"/>
    </row>
  </sheetData>
  <mergeCells count="3">
    <mergeCell ref="B2:C2"/>
    <mergeCell ref="F2:P2"/>
    <mergeCell ref="M37:P37"/>
  </mergeCells>
  <hyperlinks>
    <hyperlink ref="M37" r:id="rId1" xr:uid="{76872FA8-B01D-420E-A861-2C00B66A5B05}"/>
  </hyperlinks>
  <pageMargins left="0.6692913385826772" right="0.11811023622047245" top="0.39370078740157483" bottom="0.39370078740157483" header="0" footer="0"/>
  <pageSetup paperSize="9" orientation="landscape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R49"/>
  <sheetViews>
    <sheetView showGridLines="0" zoomScaleNormal="100" workbookViewId="0">
      <selection activeCell="B2" sqref="B2:C2"/>
    </sheetView>
  </sheetViews>
  <sheetFormatPr baseColWidth="10" defaultRowHeight="14.25"/>
  <cols>
    <col min="1" max="1" width="4.625" customWidth="1"/>
    <col min="2" max="2" width="11.625" customWidth="1"/>
    <col min="3" max="3" width="9.75" bestFit="1" customWidth="1"/>
    <col min="4" max="9" width="7.375" customWidth="1"/>
    <col min="10" max="10" width="11.875" customWidth="1"/>
    <col min="11" max="1023" width="7.375" customWidth="1"/>
  </cols>
  <sheetData>
    <row r="2" spans="1:15" ht="17.25">
      <c r="B2" s="40" t="str">
        <f>"Monats Ø Jahr "&amp;Kalenderjahr</f>
        <v>Monats Ø Jahr 2018</v>
      </c>
      <c r="C2" s="40"/>
      <c r="D2" s="8"/>
      <c r="E2" s="39"/>
      <c r="F2" s="39"/>
      <c r="G2" s="39"/>
      <c r="H2" s="39"/>
      <c r="I2" s="39"/>
      <c r="J2" s="39"/>
      <c r="K2" s="39"/>
      <c r="L2" s="39"/>
      <c r="M2" s="39"/>
      <c r="N2" s="39"/>
      <c r="O2" s="5"/>
    </row>
    <row r="3" spans="1:15" ht="15">
      <c r="B3" s="7" t="s">
        <v>1</v>
      </c>
      <c r="C3" s="25" t="s">
        <v>23</v>
      </c>
    </row>
    <row r="4" spans="1:15" ht="15">
      <c r="B4" s="4" t="s">
        <v>2</v>
      </c>
      <c r="C4" s="23">
        <f>ROUND(AVERAGE(Januar!C4:C34),2)</f>
        <v>1.81</v>
      </c>
    </row>
    <row r="5" spans="1:15" ht="15">
      <c r="B5" s="4" t="s">
        <v>3</v>
      </c>
      <c r="C5" s="23" t="e">
        <f>ROUND(AVERAGE(Februar!C4:C32),2)</f>
        <v>#DIV/0!</v>
      </c>
    </row>
    <row r="6" spans="1:15" ht="15">
      <c r="B6" s="4" t="s">
        <v>4</v>
      </c>
      <c r="C6" s="23" t="e">
        <f>ROUND(AVERAGE(März!C4:C34),2)</f>
        <v>#DIV/0!</v>
      </c>
    </row>
    <row r="7" spans="1:15" ht="15">
      <c r="B7" s="4" t="s">
        <v>5</v>
      </c>
      <c r="C7" s="23" t="e">
        <f>ROUND(AVERAGE(April!C4:C33),2)</f>
        <v>#DIV/0!</v>
      </c>
    </row>
    <row r="8" spans="1:15" ht="15">
      <c r="B8" s="4" t="s">
        <v>6</v>
      </c>
      <c r="C8" s="23" t="e">
        <f>ROUND(AVERAGE(Mai!C4:C34),2)</f>
        <v>#DIV/0!</v>
      </c>
    </row>
    <row r="9" spans="1:15" ht="15">
      <c r="B9" s="4" t="s">
        <v>7</v>
      </c>
      <c r="C9" s="23" t="e">
        <f>ROUND(AVERAGE(Juni!C4:C33),2)</f>
        <v>#DIV/0!</v>
      </c>
    </row>
    <row r="10" spans="1:15" ht="15">
      <c r="B10" s="4" t="s">
        <v>8</v>
      </c>
      <c r="C10" s="23" t="e">
        <f>ROUND(AVERAGE(Juli!C4:C34),2)</f>
        <v>#DIV/0!</v>
      </c>
    </row>
    <row r="11" spans="1:15" ht="15">
      <c r="B11" s="4" t="s">
        <v>9</v>
      </c>
      <c r="C11" s="23" t="e">
        <f>ROUND(AVERAGE(August!C4:C34),2)</f>
        <v>#DIV/0!</v>
      </c>
    </row>
    <row r="12" spans="1:15" ht="15">
      <c r="B12" s="4" t="s">
        <v>10</v>
      </c>
      <c r="C12" s="23" t="e">
        <f>ROUND(AVERAGE(September!C4:C33),2)</f>
        <v>#DIV/0!</v>
      </c>
    </row>
    <row r="13" spans="1:15" ht="15">
      <c r="B13" s="4" t="s">
        <v>11</v>
      </c>
      <c r="C13" s="23" t="e">
        <f>ROUND(AVERAGE(Oktober!C4:C34),2)</f>
        <v>#DIV/0!</v>
      </c>
    </row>
    <row r="14" spans="1:15" ht="15">
      <c r="B14" s="4" t="s">
        <v>12</v>
      </c>
      <c r="C14" s="23" t="e">
        <f>ROUND(AVERAGE(November!C4:C33),2)</f>
        <v>#DIV/0!</v>
      </c>
    </row>
    <row r="15" spans="1:15" ht="15">
      <c r="B15" s="4" t="s">
        <v>13</v>
      </c>
      <c r="C15" s="23" t="e">
        <f>ROUND(AVERAGE(Dezember!C4:C34),2)</f>
        <v>#DIV/0!</v>
      </c>
    </row>
    <row r="16" spans="1:15">
      <c r="A16" s="1"/>
      <c r="B16" s="2"/>
    </row>
    <row r="17" spans="1:2">
      <c r="A17" s="1"/>
      <c r="B17" s="2"/>
    </row>
    <row r="18" spans="1:2">
      <c r="A18" s="1"/>
      <c r="B18" s="2"/>
    </row>
    <row r="19" spans="1:2">
      <c r="A19" s="1"/>
      <c r="B19" s="2"/>
    </row>
    <row r="20" spans="1:2">
      <c r="A20" s="1"/>
      <c r="B20" s="2"/>
    </row>
    <row r="21" spans="1:2">
      <c r="A21" s="1"/>
      <c r="B21" s="2"/>
    </row>
    <row r="22" spans="1:2">
      <c r="A22" s="1"/>
      <c r="B22" s="2"/>
    </row>
    <row r="23" spans="1:2">
      <c r="A23" s="1"/>
      <c r="B23" s="2"/>
    </row>
    <row r="24" spans="1:2">
      <c r="A24" s="1"/>
      <c r="B24" s="2"/>
    </row>
    <row r="25" spans="1:2">
      <c r="A25" s="1"/>
      <c r="B25" s="2"/>
    </row>
    <row r="26" spans="1:2">
      <c r="A26" s="1"/>
      <c r="B26" s="2"/>
    </row>
    <row r="27" spans="1:2">
      <c r="A27" s="1"/>
      <c r="B27" s="2"/>
    </row>
    <row r="28" spans="1:2">
      <c r="A28" s="1"/>
      <c r="B28" s="2"/>
    </row>
    <row r="29" spans="1:2">
      <c r="A29" s="1"/>
      <c r="B29" s="2"/>
    </row>
    <row r="30" spans="1:2">
      <c r="A30" s="1"/>
      <c r="B30" s="2"/>
    </row>
    <row r="31" spans="1:2">
      <c r="A31" s="1"/>
      <c r="B31" s="2"/>
    </row>
    <row r="32" spans="1:2">
      <c r="A32" s="1"/>
    </row>
    <row r="33" spans="1:18">
      <c r="A33" s="1"/>
      <c r="B33" s="2"/>
    </row>
    <row r="34" spans="1:18">
      <c r="A34" s="1"/>
    </row>
    <row r="36" spans="1:18">
      <c r="P36" s="20" t="s">
        <v>21</v>
      </c>
      <c r="Q36" s="19"/>
    </row>
    <row r="37" spans="1:18">
      <c r="M37" s="37" t="s">
        <v>20</v>
      </c>
      <c r="N37" s="37"/>
      <c r="O37" s="37"/>
      <c r="P37" s="37"/>
      <c r="Q37" s="24"/>
      <c r="R37" s="24"/>
    </row>
    <row r="49" spans="6:7">
      <c r="F49" s="2"/>
      <c r="G49" s="3"/>
    </row>
  </sheetData>
  <mergeCells count="3">
    <mergeCell ref="E2:N2"/>
    <mergeCell ref="B2:C2"/>
    <mergeCell ref="M37:P37"/>
  </mergeCells>
  <hyperlinks>
    <hyperlink ref="M37" r:id="rId1" xr:uid="{4BD6C89A-D590-48B2-B061-56747AF20CD7}"/>
  </hyperlinks>
  <pageMargins left="0.47244094488188981" right="0.11811023622047245" top="0.39370078740157483" bottom="0.39370078740157483" header="0" footer="0"/>
  <pageSetup paperSize="9" orientation="landscape" r:id="rId2"/>
  <headerFooter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9"/>
  <sheetViews>
    <sheetView showGridLines="0" workbookViewId="0">
      <selection activeCell="C3" sqref="C3"/>
    </sheetView>
  </sheetViews>
  <sheetFormatPr baseColWidth="10" defaultRowHeight="14.25"/>
  <cols>
    <col min="2" max="2" width="11.625" bestFit="1" customWidth="1"/>
  </cols>
  <sheetData>
    <row r="1" spans="1:8">
      <c r="A1" s="42" t="s">
        <v>35</v>
      </c>
      <c r="B1" s="42"/>
      <c r="C1" s="42"/>
      <c r="D1" s="42"/>
      <c r="E1" s="42"/>
      <c r="F1" s="42"/>
      <c r="G1" s="42"/>
      <c r="H1" s="42"/>
    </row>
    <row r="2" spans="1:8" ht="15.75">
      <c r="B2" s="29"/>
      <c r="C2" s="29"/>
      <c r="D2" s="29"/>
      <c r="E2" s="29"/>
      <c r="F2" s="29"/>
      <c r="G2" s="29"/>
      <c r="H2" s="29"/>
    </row>
    <row r="3" spans="1:8" ht="15.75">
      <c r="B3" s="30" t="s">
        <v>14</v>
      </c>
      <c r="C3" s="31">
        <v>2018</v>
      </c>
      <c r="D3" s="32" t="s">
        <v>15</v>
      </c>
      <c r="E3" s="29"/>
      <c r="F3" s="29"/>
      <c r="G3" s="29"/>
      <c r="H3" s="29"/>
    </row>
    <row r="4" spans="1:8" ht="15.75">
      <c r="B4" s="29"/>
      <c r="C4" s="29"/>
      <c r="D4" s="29"/>
      <c r="E4" s="29"/>
      <c r="F4" s="29"/>
      <c r="G4" s="29"/>
      <c r="H4" s="29"/>
    </row>
    <row r="5" spans="1:8" ht="15.75">
      <c r="B5" s="30" t="s">
        <v>18</v>
      </c>
      <c r="C5" s="31" t="s">
        <v>37</v>
      </c>
      <c r="D5" s="32" t="s">
        <v>19</v>
      </c>
      <c r="E5" s="29"/>
      <c r="F5" s="29"/>
      <c r="G5" s="29"/>
      <c r="H5" s="29"/>
    </row>
    <row r="6" spans="1:8" ht="15.75">
      <c r="B6" s="29"/>
      <c r="C6" s="29"/>
      <c r="D6" s="29"/>
      <c r="E6" s="29"/>
      <c r="F6" s="29"/>
      <c r="G6" s="29"/>
      <c r="H6" s="29"/>
    </row>
    <row r="7" spans="1:8" ht="15.75">
      <c r="B7" s="29"/>
      <c r="C7" s="29"/>
      <c r="D7" s="29"/>
      <c r="E7" s="29"/>
      <c r="F7" s="29"/>
      <c r="G7" s="29"/>
      <c r="H7" s="29"/>
    </row>
    <row r="8" spans="1:8" ht="15.75">
      <c r="B8" s="29"/>
      <c r="C8" s="29"/>
      <c r="D8" s="29"/>
      <c r="E8" s="29"/>
      <c r="F8" s="29"/>
      <c r="G8" s="29"/>
      <c r="H8" s="29"/>
    </row>
    <row r="9" spans="1:8" ht="15.75">
      <c r="A9" s="26"/>
      <c r="B9" s="33"/>
      <c r="C9" s="33"/>
      <c r="D9" s="33"/>
      <c r="E9" s="33"/>
      <c r="F9" s="33"/>
      <c r="G9" s="33"/>
      <c r="H9" s="33"/>
    </row>
    <row r="10" spans="1:8" ht="15.75">
      <c r="B10" s="29" t="s">
        <v>29</v>
      </c>
      <c r="C10" s="29"/>
      <c r="D10" s="29"/>
      <c r="E10" s="41" t="s">
        <v>20</v>
      </c>
      <c r="F10" s="41"/>
      <c r="G10" s="41"/>
      <c r="H10" s="29"/>
    </row>
    <row r="12" spans="1:8" ht="15">
      <c r="B12" s="43" t="s">
        <v>24</v>
      </c>
      <c r="C12" s="43"/>
      <c r="D12" s="43"/>
      <c r="E12" s="28" t="s">
        <v>25</v>
      </c>
      <c r="F12" s="28"/>
      <c r="G12" s="28"/>
      <c r="H12" s="28"/>
    </row>
    <row r="13" spans="1:8" ht="15">
      <c r="B13" s="43" t="s">
        <v>26</v>
      </c>
      <c r="C13" s="43"/>
      <c r="D13" s="43"/>
      <c r="E13" s="28" t="s">
        <v>36</v>
      </c>
      <c r="F13" s="28"/>
      <c r="G13" s="28"/>
      <c r="H13" s="28"/>
    </row>
    <row r="14" spans="1:8" ht="15">
      <c r="B14" s="43" t="s">
        <v>27</v>
      </c>
      <c r="C14" s="43"/>
      <c r="D14" s="43"/>
      <c r="E14" s="28" t="s">
        <v>28</v>
      </c>
      <c r="F14" s="28"/>
      <c r="G14" s="28"/>
      <c r="H14" s="28"/>
    </row>
    <row r="15" spans="1:8" ht="15">
      <c r="B15" s="43" t="s">
        <v>30</v>
      </c>
      <c r="C15" s="43"/>
      <c r="D15" s="43"/>
      <c r="E15" s="28" t="s">
        <v>31</v>
      </c>
    </row>
    <row r="16" spans="1:8" ht="15">
      <c r="B16" s="43" t="s">
        <v>32</v>
      </c>
      <c r="C16" s="43"/>
      <c r="D16" s="43"/>
      <c r="E16" s="28" t="s">
        <v>33</v>
      </c>
    </row>
    <row r="17" spans="2:4">
      <c r="B17" s="44"/>
      <c r="C17" s="44"/>
      <c r="D17" s="44"/>
    </row>
    <row r="18" spans="2:4" ht="15">
      <c r="B18" s="28" t="s">
        <v>34</v>
      </c>
    </row>
    <row r="19" spans="2:4">
      <c r="C19" s="27"/>
    </row>
  </sheetData>
  <mergeCells count="8">
    <mergeCell ref="B15:D15"/>
    <mergeCell ref="B16:D16"/>
    <mergeCell ref="B17:D17"/>
    <mergeCell ref="E10:G10"/>
    <mergeCell ref="A1:H1"/>
    <mergeCell ref="B12:D12"/>
    <mergeCell ref="B13:D13"/>
    <mergeCell ref="B14:D14"/>
  </mergeCells>
  <hyperlinks>
    <hyperlink ref="E10" r:id="rId1" xr:uid="{D33C68AD-7C5E-425E-B6FA-E88B9824473A}"/>
    <hyperlink ref="B12" r:id="rId2" xr:uid="{BB24A008-AF44-4D21-8CC4-1B986AA82226}"/>
    <hyperlink ref="B13" r:id="rId3" xr:uid="{D2E9DBA2-8CE8-47EE-97E2-85B43DFDB005}"/>
    <hyperlink ref="B14:D14" r:id="rId4" display="http://www.alle-meine-vorlagen.de/excel-vorlage-kassenbuch/" xr:uid="{A5E7A453-FBE7-4BD3-A9DD-3FEB98F90E72}"/>
    <hyperlink ref="B15:D15" r:id="rId5" display="Meilensteinplan" xr:uid="{39C8168D-1222-43D3-B587-EB16743AFB31}"/>
    <hyperlink ref="B16:D16" r:id="rId6" display="Aktionsplan" xr:uid="{3EECF4DE-39BC-4C0C-8F7B-435C3D0C5614}"/>
  </hyperlinks>
  <pageMargins left="0.7" right="0.7" top="0.78740157499999996" bottom="0.78740157499999996" header="0.3" footer="0.3"/>
  <pageSetup paperSize="9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43"/>
  <sheetViews>
    <sheetView showGridLines="0" zoomScaleNormal="100" workbookViewId="0">
      <selection activeCell="C4" sqref="C4"/>
    </sheetView>
  </sheetViews>
  <sheetFormatPr baseColWidth="10" defaultRowHeight="14.25"/>
  <cols>
    <col min="1" max="1" width="4.625" customWidth="1"/>
    <col min="2" max="2" width="9.875" customWidth="1"/>
    <col min="3" max="3" width="9.625" bestFit="1" customWidth="1"/>
    <col min="4" max="11" width="7.375" customWidth="1"/>
    <col min="12" max="12" width="11.875" customWidth="1"/>
    <col min="13" max="1025" width="7.375" customWidth="1"/>
  </cols>
  <sheetData>
    <row r="2" spans="2:17" ht="17.25">
      <c r="B2" s="38" t="str">
        <f>"Februar "&amp; Kalenderjahr</f>
        <v>Februar 2018</v>
      </c>
      <c r="C2" s="38"/>
      <c r="F2" s="39" t="s">
        <v>16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5"/>
    </row>
    <row r="3" spans="2:17" ht="15">
      <c r="B3" s="15" t="s">
        <v>0</v>
      </c>
      <c r="C3" s="21" t="s">
        <v>22</v>
      </c>
    </row>
    <row r="4" spans="2:17" ht="15">
      <c r="B4" s="6">
        <f>DATE(Kalenderjahr,2,1)</f>
        <v>43132</v>
      </c>
      <c r="C4" s="9"/>
    </row>
    <row r="5" spans="2:17" ht="15">
      <c r="B5" s="4">
        <f>B4+1</f>
        <v>43133</v>
      </c>
      <c r="C5" s="9"/>
    </row>
    <row r="6" spans="2:17" ht="15">
      <c r="B6" s="4">
        <f t="shared" ref="B6:B31" si="0">B5+1</f>
        <v>43134</v>
      </c>
      <c r="C6" s="9"/>
    </row>
    <row r="7" spans="2:17" ht="15">
      <c r="B7" s="4">
        <f t="shared" si="0"/>
        <v>43135</v>
      </c>
      <c r="C7" s="9"/>
    </row>
    <row r="8" spans="2:17" ht="15">
      <c r="B8" s="4">
        <f t="shared" si="0"/>
        <v>43136</v>
      </c>
      <c r="C8" s="9"/>
    </row>
    <row r="9" spans="2:17" ht="15">
      <c r="B9" s="4">
        <f t="shared" si="0"/>
        <v>43137</v>
      </c>
      <c r="C9" s="9"/>
    </row>
    <row r="10" spans="2:17" ht="15">
      <c r="B10" s="4">
        <f t="shared" si="0"/>
        <v>43138</v>
      </c>
      <c r="C10" s="9"/>
    </row>
    <row r="11" spans="2:17" ht="15">
      <c r="B11" s="4">
        <f t="shared" si="0"/>
        <v>43139</v>
      </c>
      <c r="C11" s="9"/>
    </row>
    <row r="12" spans="2:17" ht="15">
      <c r="B12" s="4">
        <f t="shared" si="0"/>
        <v>43140</v>
      </c>
      <c r="C12" s="9"/>
    </row>
    <row r="13" spans="2:17" ht="15">
      <c r="B13" s="4">
        <f t="shared" si="0"/>
        <v>43141</v>
      </c>
      <c r="C13" s="9"/>
    </row>
    <row r="14" spans="2:17" ht="15">
      <c r="B14" s="4">
        <f t="shared" si="0"/>
        <v>43142</v>
      </c>
      <c r="C14" s="9"/>
    </row>
    <row r="15" spans="2:17" ht="15">
      <c r="B15" s="4">
        <f t="shared" si="0"/>
        <v>43143</v>
      </c>
      <c r="C15" s="9"/>
    </row>
    <row r="16" spans="2:17" ht="15">
      <c r="B16" s="4">
        <f t="shared" si="0"/>
        <v>43144</v>
      </c>
      <c r="C16" s="9"/>
    </row>
    <row r="17" spans="2:3" ht="15">
      <c r="B17" s="4">
        <f t="shared" si="0"/>
        <v>43145</v>
      </c>
      <c r="C17" s="9"/>
    </row>
    <row r="18" spans="2:3" ht="15">
      <c r="B18" s="4">
        <f t="shared" si="0"/>
        <v>43146</v>
      </c>
      <c r="C18" s="9"/>
    </row>
    <row r="19" spans="2:3" ht="15">
      <c r="B19" s="4">
        <f t="shared" si="0"/>
        <v>43147</v>
      </c>
      <c r="C19" s="9"/>
    </row>
    <row r="20" spans="2:3" ht="15">
      <c r="B20" s="4">
        <f t="shared" si="0"/>
        <v>43148</v>
      </c>
      <c r="C20" s="9"/>
    </row>
    <row r="21" spans="2:3" ht="15">
      <c r="B21" s="4">
        <f t="shared" si="0"/>
        <v>43149</v>
      </c>
      <c r="C21" s="9"/>
    </row>
    <row r="22" spans="2:3" ht="15">
      <c r="B22" s="4">
        <f t="shared" si="0"/>
        <v>43150</v>
      </c>
      <c r="C22" s="9"/>
    </row>
    <row r="23" spans="2:3" ht="15">
      <c r="B23" s="4">
        <f t="shared" si="0"/>
        <v>43151</v>
      </c>
      <c r="C23" s="9"/>
    </row>
    <row r="24" spans="2:3" ht="15">
      <c r="B24" s="4">
        <f t="shared" si="0"/>
        <v>43152</v>
      </c>
      <c r="C24" s="9"/>
    </row>
    <row r="25" spans="2:3" ht="15">
      <c r="B25" s="4">
        <f t="shared" si="0"/>
        <v>43153</v>
      </c>
      <c r="C25" s="9"/>
    </row>
    <row r="26" spans="2:3" ht="15">
      <c r="B26" s="4">
        <f t="shared" si="0"/>
        <v>43154</v>
      </c>
      <c r="C26" s="9"/>
    </row>
    <row r="27" spans="2:3" ht="15">
      <c r="B27" s="4">
        <f t="shared" si="0"/>
        <v>43155</v>
      </c>
      <c r="C27" s="9"/>
    </row>
    <row r="28" spans="2:3" ht="15">
      <c r="B28" s="4">
        <f t="shared" si="0"/>
        <v>43156</v>
      </c>
      <c r="C28" s="9"/>
    </row>
    <row r="29" spans="2:3" ht="15">
      <c r="B29" s="4">
        <f t="shared" si="0"/>
        <v>43157</v>
      </c>
      <c r="C29" s="9"/>
    </row>
    <row r="30" spans="2:3" ht="15">
      <c r="B30" s="4">
        <f t="shared" si="0"/>
        <v>43158</v>
      </c>
      <c r="C30" s="9"/>
    </row>
    <row r="31" spans="2:3" ht="15">
      <c r="B31" s="4">
        <f t="shared" si="0"/>
        <v>43159</v>
      </c>
      <c r="C31" s="9"/>
    </row>
    <row r="32" spans="2:3" ht="15">
      <c r="B32" s="4" t="str">
        <f>IF(B31=EOMONTH(B31,0),"",B31+1)</f>
        <v/>
      </c>
      <c r="C32" s="9"/>
    </row>
    <row r="33" spans="2:16" ht="15">
      <c r="B33" s="10" t="s">
        <v>17</v>
      </c>
      <c r="C33" s="11" t="e">
        <f>ROUND(AVERAGE(C4:C32),2)&amp; " "&amp;Einstellungen!C5</f>
        <v>#DIV/0!</v>
      </c>
    </row>
    <row r="34" spans="2:16" ht="15">
      <c r="B34" s="16"/>
      <c r="C34" s="17"/>
    </row>
    <row r="35" spans="2:16" ht="15">
      <c r="B35" s="16"/>
      <c r="C35" s="17"/>
      <c r="D35" s="1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2:16" ht="15">
      <c r="B36" s="14"/>
      <c r="C36" s="1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0" t="s">
        <v>21</v>
      </c>
    </row>
    <row r="37" spans="2:16">
      <c r="M37" s="37" t="s">
        <v>20</v>
      </c>
      <c r="N37" s="37"/>
      <c r="O37" s="37"/>
      <c r="P37" s="37"/>
    </row>
    <row r="43" spans="2:16" ht="17.25">
      <c r="F43" s="5"/>
      <c r="G43" s="5"/>
      <c r="H43" s="5"/>
    </row>
  </sheetData>
  <mergeCells count="3">
    <mergeCell ref="B2:C2"/>
    <mergeCell ref="F2:P2"/>
    <mergeCell ref="M37:P37"/>
  </mergeCells>
  <hyperlinks>
    <hyperlink ref="M37" r:id="rId1" xr:uid="{3C937DEA-80ED-414D-90BA-A043B8703468}"/>
  </hyperlinks>
  <pageMargins left="0.6692913385826772" right="0.11811023622047245" top="0.39370078740157483" bottom="0.39370078740157483" header="0" footer="0"/>
  <pageSetup paperSize="9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43"/>
  <sheetViews>
    <sheetView showGridLines="0" zoomScaleNormal="100" workbookViewId="0">
      <selection activeCell="C4" sqref="C4"/>
    </sheetView>
  </sheetViews>
  <sheetFormatPr baseColWidth="10" defaultRowHeight="14.25"/>
  <cols>
    <col min="1" max="1" width="4.625" customWidth="1"/>
    <col min="2" max="2" width="9.875" customWidth="1"/>
    <col min="3" max="3" width="9.625" bestFit="1" customWidth="1"/>
    <col min="4" max="11" width="7.375" customWidth="1"/>
    <col min="12" max="12" width="11.875" customWidth="1"/>
    <col min="13" max="1025" width="7.375" customWidth="1"/>
  </cols>
  <sheetData>
    <row r="2" spans="2:17" ht="17.25">
      <c r="B2" s="35" t="str">
        <f>"März "&amp; Kalenderjahr</f>
        <v>März 2018</v>
      </c>
      <c r="C2" s="35"/>
      <c r="F2" s="39" t="s">
        <v>16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5"/>
    </row>
    <row r="3" spans="2:17" ht="15">
      <c r="B3" s="15" t="s">
        <v>0</v>
      </c>
      <c r="C3" s="21" t="s">
        <v>22</v>
      </c>
    </row>
    <row r="4" spans="2:17" ht="15">
      <c r="B4" s="6">
        <f>DATE(Kalenderjahr,3,1)</f>
        <v>43160</v>
      </c>
      <c r="C4" s="9"/>
    </row>
    <row r="5" spans="2:17" ht="15">
      <c r="B5" s="4">
        <f>B4+1</f>
        <v>43161</v>
      </c>
      <c r="C5" s="9"/>
    </row>
    <row r="6" spans="2:17" ht="15">
      <c r="B6" s="4">
        <f t="shared" ref="B6:B34" si="0">B5+1</f>
        <v>43162</v>
      </c>
      <c r="C6" s="9"/>
    </row>
    <row r="7" spans="2:17" ht="15">
      <c r="B7" s="4">
        <f t="shared" si="0"/>
        <v>43163</v>
      </c>
      <c r="C7" s="9"/>
    </row>
    <row r="8" spans="2:17" ht="15">
      <c r="B8" s="4">
        <f t="shared" si="0"/>
        <v>43164</v>
      </c>
      <c r="C8" s="9"/>
    </row>
    <row r="9" spans="2:17" ht="15">
      <c r="B9" s="4">
        <f t="shared" si="0"/>
        <v>43165</v>
      </c>
      <c r="C9" s="9"/>
    </row>
    <row r="10" spans="2:17" ht="15">
      <c r="B10" s="4">
        <f t="shared" si="0"/>
        <v>43166</v>
      </c>
      <c r="C10" s="9"/>
    </row>
    <row r="11" spans="2:17" ht="15">
      <c r="B11" s="4">
        <f t="shared" si="0"/>
        <v>43167</v>
      </c>
      <c r="C11" s="9"/>
    </row>
    <row r="12" spans="2:17" ht="15">
      <c r="B12" s="4">
        <f t="shared" si="0"/>
        <v>43168</v>
      </c>
      <c r="C12" s="9"/>
    </row>
    <row r="13" spans="2:17" ht="15">
      <c r="B13" s="4">
        <f t="shared" si="0"/>
        <v>43169</v>
      </c>
      <c r="C13" s="9"/>
    </row>
    <row r="14" spans="2:17" ht="15">
      <c r="B14" s="4">
        <f t="shared" si="0"/>
        <v>43170</v>
      </c>
      <c r="C14" s="9"/>
    </row>
    <row r="15" spans="2:17" ht="15">
      <c r="B15" s="4">
        <f t="shared" si="0"/>
        <v>43171</v>
      </c>
      <c r="C15" s="9"/>
    </row>
    <row r="16" spans="2:17" ht="15">
      <c r="B16" s="4">
        <f t="shared" si="0"/>
        <v>43172</v>
      </c>
      <c r="C16" s="9"/>
    </row>
    <row r="17" spans="2:3" ht="15">
      <c r="B17" s="4">
        <f t="shared" si="0"/>
        <v>43173</v>
      </c>
      <c r="C17" s="9"/>
    </row>
    <row r="18" spans="2:3" ht="15">
      <c r="B18" s="4">
        <f t="shared" si="0"/>
        <v>43174</v>
      </c>
      <c r="C18" s="9"/>
    </row>
    <row r="19" spans="2:3" ht="15">
      <c r="B19" s="4">
        <f t="shared" si="0"/>
        <v>43175</v>
      </c>
      <c r="C19" s="9"/>
    </row>
    <row r="20" spans="2:3" ht="15">
      <c r="B20" s="4">
        <f t="shared" si="0"/>
        <v>43176</v>
      </c>
      <c r="C20" s="9"/>
    </row>
    <row r="21" spans="2:3" ht="15">
      <c r="B21" s="4">
        <f t="shared" si="0"/>
        <v>43177</v>
      </c>
      <c r="C21" s="9"/>
    </row>
    <row r="22" spans="2:3" ht="15">
      <c r="B22" s="4">
        <f t="shared" si="0"/>
        <v>43178</v>
      </c>
      <c r="C22" s="9"/>
    </row>
    <row r="23" spans="2:3" ht="15">
      <c r="B23" s="4">
        <f t="shared" si="0"/>
        <v>43179</v>
      </c>
      <c r="C23" s="9"/>
    </row>
    <row r="24" spans="2:3" ht="15">
      <c r="B24" s="4">
        <f t="shared" si="0"/>
        <v>43180</v>
      </c>
      <c r="C24" s="9"/>
    </row>
    <row r="25" spans="2:3" ht="15">
      <c r="B25" s="4">
        <f t="shared" si="0"/>
        <v>43181</v>
      </c>
      <c r="C25" s="9"/>
    </row>
    <row r="26" spans="2:3" ht="15">
      <c r="B26" s="4">
        <f t="shared" si="0"/>
        <v>43182</v>
      </c>
      <c r="C26" s="9"/>
    </row>
    <row r="27" spans="2:3" ht="15">
      <c r="B27" s="4">
        <f t="shared" si="0"/>
        <v>43183</v>
      </c>
      <c r="C27" s="9"/>
    </row>
    <row r="28" spans="2:3" ht="15">
      <c r="B28" s="4">
        <f t="shared" si="0"/>
        <v>43184</v>
      </c>
      <c r="C28" s="9"/>
    </row>
    <row r="29" spans="2:3" ht="15">
      <c r="B29" s="4">
        <f t="shared" si="0"/>
        <v>43185</v>
      </c>
      <c r="C29" s="9"/>
    </row>
    <row r="30" spans="2:3" ht="15">
      <c r="B30" s="4">
        <f t="shared" si="0"/>
        <v>43186</v>
      </c>
      <c r="C30" s="9"/>
    </row>
    <row r="31" spans="2:3" ht="15">
      <c r="B31" s="4">
        <f t="shared" si="0"/>
        <v>43187</v>
      </c>
      <c r="C31" s="9"/>
    </row>
    <row r="32" spans="2:3" ht="15">
      <c r="B32" s="4">
        <f t="shared" si="0"/>
        <v>43188</v>
      </c>
      <c r="C32" s="9"/>
    </row>
    <row r="33" spans="2:16" ht="15">
      <c r="B33" s="4">
        <f t="shared" si="0"/>
        <v>43189</v>
      </c>
      <c r="C33" s="9"/>
    </row>
    <row r="34" spans="2:16" ht="15">
      <c r="B34" s="4">
        <f t="shared" si="0"/>
        <v>43190</v>
      </c>
      <c r="C34" s="9"/>
    </row>
    <row r="35" spans="2:16" ht="15">
      <c r="B35" s="16" t="s">
        <v>17</v>
      </c>
      <c r="C35" s="17" t="e">
        <f>ROUND(AVERAGE(C4:C34),2)&amp; " "&amp;Einstellungen!C5</f>
        <v>#DIV/0!</v>
      </c>
      <c r="D35" s="1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2:16" ht="15"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0" t="s">
        <v>21</v>
      </c>
    </row>
    <row r="37" spans="2:16">
      <c r="B37" s="12"/>
      <c r="C37" s="12"/>
      <c r="D37" s="12"/>
      <c r="E37" s="12"/>
      <c r="M37" s="37" t="s">
        <v>20</v>
      </c>
      <c r="N37" s="37"/>
      <c r="O37" s="37"/>
      <c r="P37" s="37"/>
    </row>
    <row r="38" spans="2:16" ht="15">
      <c r="B38" s="12"/>
      <c r="C38" s="22"/>
      <c r="D38" s="12"/>
      <c r="E38" s="12"/>
    </row>
    <row r="39" spans="2:16" ht="15">
      <c r="B39" s="12"/>
      <c r="C39" s="22"/>
      <c r="D39" s="12"/>
      <c r="E39" s="12"/>
    </row>
    <row r="40" spans="2:16">
      <c r="B40" s="12"/>
      <c r="C40" s="12"/>
      <c r="D40" s="12"/>
      <c r="E40" s="12"/>
    </row>
    <row r="43" spans="2:16" ht="17.25">
      <c r="F43" s="5"/>
      <c r="G43" s="5"/>
      <c r="H43" s="5"/>
    </row>
  </sheetData>
  <mergeCells count="3">
    <mergeCell ref="B2:C2"/>
    <mergeCell ref="F2:P2"/>
    <mergeCell ref="M37:P37"/>
  </mergeCells>
  <hyperlinks>
    <hyperlink ref="M37" r:id="rId1" xr:uid="{78073A65-0032-4EB4-83B3-84B8E4429E21}"/>
  </hyperlinks>
  <pageMargins left="0.6692913385826772" right="0.11811023622047245" top="0.39370078740157483" bottom="0.39370078740157483" header="0" footer="0"/>
  <pageSetup paperSize="9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Q43"/>
  <sheetViews>
    <sheetView showGridLines="0" zoomScaleNormal="100" workbookViewId="0">
      <selection activeCell="C4" sqref="C4"/>
    </sheetView>
  </sheetViews>
  <sheetFormatPr baseColWidth="10" defaultRowHeight="14.25"/>
  <cols>
    <col min="1" max="1" width="4.625" customWidth="1"/>
    <col min="2" max="2" width="9.875" customWidth="1"/>
    <col min="3" max="3" width="9.625" bestFit="1" customWidth="1"/>
    <col min="4" max="11" width="7.375" customWidth="1"/>
    <col min="12" max="12" width="11.875" customWidth="1"/>
    <col min="13" max="1025" width="7.375" customWidth="1"/>
  </cols>
  <sheetData>
    <row r="2" spans="2:17" ht="17.25">
      <c r="B2" s="35" t="str">
        <f>"April "&amp; Kalenderjahr</f>
        <v>April 2018</v>
      </c>
      <c r="C2" s="35"/>
      <c r="F2" s="39" t="s">
        <v>16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5"/>
    </row>
    <row r="3" spans="2:17" ht="15">
      <c r="B3" s="15" t="s">
        <v>0</v>
      </c>
      <c r="C3" s="21" t="s">
        <v>22</v>
      </c>
    </row>
    <row r="4" spans="2:17" ht="15">
      <c r="B4" s="6">
        <f>DATE(Kalenderjahr,4,1)</f>
        <v>43191</v>
      </c>
      <c r="C4" s="9"/>
    </row>
    <row r="5" spans="2:17" ht="15">
      <c r="B5" s="4">
        <f>B4+1</f>
        <v>43192</v>
      </c>
      <c r="C5" s="9"/>
    </row>
    <row r="6" spans="2:17" ht="15">
      <c r="B6" s="4">
        <f t="shared" ref="B6:B33" si="0">B5+1</f>
        <v>43193</v>
      </c>
      <c r="C6" s="9"/>
    </row>
    <row r="7" spans="2:17" ht="15">
      <c r="B7" s="4">
        <f t="shared" si="0"/>
        <v>43194</v>
      </c>
      <c r="C7" s="9"/>
    </row>
    <row r="8" spans="2:17" ht="15">
      <c r="B8" s="4">
        <f t="shared" si="0"/>
        <v>43195</v>
      </c>
      <c r="C8" s="9"/>
    </row>
    <row r="9" spans="2:17" ht="15">
      <c r="B9" s="4">
        <f t="shared" si="0"/>
        <v>43196</v>
      </c>
      <c r="C9" s="9"/>
    </row>
    <row r="10" spans="2:17" ht="15">
      <c r="B10" s="4">
        <f t="shared" si="0"/>
        <v>43197</v>
      </c>
      <c r="C10" s="9"/>
    </row>
    <row r="11" spans="2:17" ht="15">
      <c r="B11" s="4">
        <f t="shared" si="0"/>
        <v>43198</v>
      </c>
      <c r="C11" s="9"/>
    </row>
    <row r="12" spans="2:17" ht="15">
      <c r="B12" s="4">
        <f t="shared" si="0"/>
        <v>43199</v>
      </c>
      <c r="C12" s="9"/>
    </row>
    <row r="13" spans="2:17" ht="15">
      <c r="B13" s="4">
        <f t="shared" si="0"/>
        <v>43200</v>
      </c>
      <c r="C13" s="9"/>
    </row>
    <row r="14" spans="2:17" ht="15">
      <c r="B14" s="4">
        <f t="shared" si="0"/>
        <v>43201</v>
      </c>
      <c r="C14" s="9"/>
    </row>
    <row r="15" spans="2:17" ht="15">
      <c r="B15" s="4">
        <f t="shared" si="0"/>
        <v>43202</v>
      </c>
      <c r="C15" s="9"/>
    </row>
    <row r="16" spans="2:17" ht="15">
      <c r="B16" s="4">
        <f t="shared" si="0"/>
        <v>43203</v>
      </c>
      <c r="C16" s="9"/>
    </row>
    <row r="17" spans="2:3" ht="15">
      <c r="B17" s="4">
        <f t="shared" si="0"/>
        <v>43204</v>
      </c>
      <c r="C17" s="9"/>
    </row>
    <row r="18" spans="2:3" ht="15">
      <c r="B18" s="4">
        <f t="shared" si="0"/>
        <v>43205</v>
      </c>
      <c r="C18" s="9"/>
    </row>
    <row r="19" spans="2:3" ht="15">
      <c r="B19" s="4">
        <f t="shared" si="0"/>
        <v>43206</v>
      </c>
      <c r="C19" s="9"/>
    </row>
    <row r="20" spans="2:3" ht="15">
      <c r="B20" s="4">
        <f t="shared" si="0"/>
        <v>43207</v>
      </c>
      <c r="C20" s="9"/>
    </row>
    <row r="21" spans="2:3" ht="15">
      <c r="B21" s="4">
        <f t="shared" si="0"/>
        <v>43208</v>
      </c>
      <c r="C21" s="9"/>
    </row>
    <row r="22" spans="2:3" ht="15">
      <c r="B22" s="4">
        <f t="shared" si="0"/>
        <v>43209</v>
      </c>
      <c r="C22" s="9"/>
    </row>
    <row r="23" spans="2:3" ht="15">
      <c r="B23" s="4">
        <f t="shared" si="0"/>
        <v>43210</v>
      </c>
      <c r="C23" s="9"/>
    </row>
    <row r="24" spans="2:3" ht="15">
      <c r="B24" s="4">
        <f t="shared" si="0"/>
        <v>43211</v>
      </c>
      <c r="C24" s="9"/>
    </row>
    <row r="25" spans="2:3" ht="15">
      <c r="B25" s="4">
        <f t="shared" si="0"/>
        <v>43212</v>
      </c>
      <c r="C25" s="9"/>
    </row>
    <row r="26" spans="2:3" ht="15">
      <c r="B26" s="4">
        <f t="shared" si="0"/>
        <v>43213</v>
      </c>
      <c r="C26" s="9"/>
    </row>
    <row r="27" spans="2:3" ht="15">
      <c r="B27" s="4">
        <f t="shared" si="0"/>
        <v>43214</v>
      </c>
      <c r="C27" s="9"/>
    </row>
    <row r="28" spans="2:3" ht="15">
      <c r="B28" s="4">
        <f t="shared" si="0"/>
        <v>43215</v>
      </c>
      <c r="C28" s="9"/>
    </row>
    <row r="29" spans="2:3" ht="15">
      <c r="B29" s="4">
        <f t="shared" si="0"/>
        <v>43216</v>
      </c>
      <c r="C29" s="9"/>
    </row>
    <row r="30" spans="2:3" ht="15">
      <c r="B30" s="4">
        <f t="shared" si="0"/>
        <v>43217</v>
      </c>
      <c r="C30" s="9"/>
    </row>
    <row r="31" spans="2:3" ht="15">
      <c r="B31" s="4">
        <f t="shared" si="0"/>
        <v>43218</v>
      </c>
      <c r="C31" s="9"/>
    </row>
    <row r="32" spans="2:3" ht="15">
      <c r="B32" s="4">
        <f t="shared" si="0"/>
        <v>43219</v>
      </c>
      <c r="C32" s="9"/>
    </row>
    <row r="33" spans="2:16" ht="15">
      <c r="B33" s="4">
        <f t="shared" si="0"/>
        <v>43220</v>
      </c>
      <c r="C33" s="9"/>
    </row>
    <row r="34" spans="2:16" ht="15">
      <c r="B34" s="10" t="s">
        <v>17</v>
      </c>
      <c r="C34" s="11" t="e">
        <f>ROUND(AVERAGE(C4:C33),2)&amp; " "&amp;Einstellungen!C5</f>
        <v>#DIV/0!</v>
      </c>
    </row>
    <row r="35" spans="2:16" ht="15">
      <c r="B35" s="16"/>
      <c r="C35" s="17"/>
      <c r="D35" s="1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2:16" ht="15">
      <c r="B36" s="14"/>
      <c r="C36" s="1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0" t="s">
        <v>21</v>
      </c>
    </row>
    <row r="37" spans="2:16">
      <c r="M37" s="37" t="s">
        <v>20</v>
      </c>
      <c r="N37" s="37"/>
      <c r="O37" s="37"/>
      <c r="P37" s="37"/>
    </row>
    <row r="43" spans="2:16" ht="17.25">
      <c r="F43" s="5"/>
      <c r="G43" s="5"/>
      <c r="H43" s="5"/>
    </row>
  </sheetData>
  <mergeCells count="3">
    <mergeCell ref="B2:C2"/>
    <mergeCell ref="F2:P2"/>
    <mergeCell ref="M37:P37"/>
  </mergeCells>
  <hyperlinks>
    <hyperlink ref="M37" r:id="rId1" xr:uid="{40E76652-C14E-4589-8BFD-87DA6DD02B7B}"/>
  </hyperlinks>
  <pageMargins left="0.6692913385826772" right="0.11811023622047245" top="0.39370078740157483" bottom="0.39370078740157483" header="0" footer="0"/>
  <pageSetup paperSize="9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Q43"/>
  <sheetViews>
    <sheetView showGridLines="0" zoomScaleNormal="100" workbookViewId="0">
      <selection activeCell="C4" sqref="C4"/>
    </sheetView>
  </sheetViews>
  <sheetFormatPr baseColWidth="10" defaultRowHeight="14.25"/>
  <cols>
    <col min="1" max="1" width="4.625" customWidth="1"/>
    <col min="2" max="2" width="9.875" customWidth="1"/>
    <col min="3" max="3" width="9.625" bestFit="1" customWidth="1"/>
    <col min="4" max="11" width="7.375" customWidth="1"/>
    <col min="12" max="12" width="11.875" customWidth="1"/>
    <col min="13" max="1025" width="7.375" customWidth="1"/>
  </cols>
  <sheetData>
    <row r="2" spans="2:17" ht="17.25">
      <c r="B2" s="35" t="str">
        <f>"Mai "&amp; Kalenderjahr</f>
        <v>Mai 2018</v>
      </c>
      <c r="C2" s="35"/>
      <c r="F2" s="39" t="s">
        <v>16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5"/>
    </row>
    <row r="3" spans="2:17" ht="15">
      <c r="B3" s="15" t="s">
        <v>0</v>
      </c>
      <c r="C3" s="21" t="s">
        <v>22</v>
      </c>
    </row>
    <row r="4" spans="2:17" ht="15">
      <c r="B4" s="6">
        <f>DATE(Kalenderjahr,5,1)</f>
        <v>43221</v>
      </c>
      <c r="C4" s="9"/>
    </row>
    <row r="5" spans="2:17" ht="15">
      <c r="B5" s="4">
        <f>B4+1</f>
        <v>43222</v>
      </c>
      <c r="C5" s="9"/>
    </row>
    <row r="6" spans="2:17" ht="15">
      <c r="B6" s="4">
        <f t="shared" ref="B6:B34" si="0">B5+1</f>
        <v>43223</v>
      </c>
      <c r="C6" s="9"/>
    </row>
    <row r="7" spans="2:17" ht="15">
      <c r="B7" s="4">
        <f t="shared" si="0"/>
        <v>43224</v>
      </c>
      <c r="C7" s="9"/>
    </row>
    <row r="8" spans="2:17" ht="15">
      <c r="B8" s="4">
        <f t="shared" si="0"/>
        <v>43225</v>
      </c>
      <c r="C8" s="9"/>
    </row>
    <row r="9" spans="2:17" ht="15">
      <c r="B9" s="4">
        <f t="shared" si="0"/>
        <v>43226</v>
      </c>
      <c r="C9" s="9"/>
    </row>
    <row r="10" spans="2:17" ht="15">
      <c r="B10" s="4">
        <f t="shared" si="0"/>
        <v>43227</v>
      </c>
      <c r="C10" s="9"/>
    </row>
    <row r="11" spans="2:17" ht="15">
      <c r="B11" s="4">
        <f t="shared" si="0"/>
        <v>43228</v>
      </c>
      <c r="C11" s="9"/>
    </row>
    <row r="12" spans="2:17" ht="15">
      <c r="B12" s="4">
        <f t="shared" si="0"/>
        <v>43229</v>
      </c>
      <c r="C12" s="9"/>
    </row>
    <row r="13" spans="2:17" ht="15">
      <c r="B13" s="4">
        <f t="shared" si="0"/>
        <v>43230</v>
      </c>
      <c r="C13" s="9"/>
    </row>
    <row r="14" spans="2:17" ht="15">
      <c r="B14" s="4">
        <f t="shared" si="0"/>
        <v>43231</v>
      </c>
      <c r="C14" s="9"/>
    </row>
    <row r="15" spans="2:17" ht="15">
      <c r="B15" s="4">
        <f t="shared" si="0"/>
        <v>43232</v>
      </c>
      <c r="C15" s="9"/>
    </row>
    <row r="16" spans="2:17" ht="15">
      <c r="B16" s="4">
        <f t="shared" si="0"/>
        <v>43233</v>
      </c>
      <c r="C16" s="9"/>
    </row>
    <row r="17" spans="2:3" ht="15">
      <c r="B17" s="4">
        <f t="shared" si="0"/>
        <v>43234</v>
      </c>
      <c r="C17" s="9"/>
    </row>
    <row r="18" spans="2:3" ht="15">
      <c r="B18" s="4">
        <f t="shared" si="0"/>
        <v>43235</v>
      </c>
      <c r="C18" s="9"/>
    </row>
    <row r="19" spans="2:3" ht="15">
      <c r="B19" s="4">
        <f t="shared" si="0"/>
        <v>43236</v>
      </c>
      <c r="C19" s="9"/>
    </row>
    <row r="20" spans="2:3" ht="15">
      <c r="B20" s="4">
        <f t="shared" si="0"/>
        <v>43237</v>
      </c>
      <c r="C20" s="9"/>
    </row>
    <row r="21" spans="2:3" ht="15">
      <c r="B21" s="4">
        <f t="shared" si="0"/>
        <v>43238</v>
      </c>
      <c r="C21" s="9"/>
    </row>
    <row r="22" spans="2:3" ht="15">
      <c r="B22" s="4">
        <f t="shared" si="0"/>
        <v>43239</v>
      </c>
      <c r="C22" s="9"/>
    </row>
    <row r="23" spans="2:3" ht="15">
      <c r="B23" s="4">
        <f t="shared" si="0"/>
        <v>43240</v>
      </c>
      <c r="C23" s="9"/>
    </row>
    <row r="24" spans="2:3" ht="15">
      <c r="B24" s="4">
        <f t="shared" si="0"/>
        <v>43241</v>
      </c>
      <c r="C24" s="9"/>
    </row>
    <row r="25" spans="2:3" ht="15">
      <c r="B25" s="4">
        <f t="shared" si="0"/>
        <v>43242</v>
      </c>
      <c r="C25" s="9"/>
    </row>
    <row r="26" spans="2:3" ht="15">
      <c r="B26" s="4">
        <f t="shared" si="0"/>
        <v>43243</v>
      </c>
      <c r="C26" s="9"/>
    </row>
    <row r="27" spans="2:3" ht="15">
      <c r="B27" s="4">
        <f t="shared" si="0"/>
        <v>43244</v>
      </c>
      <c r="C27" s="9"/>
    </row>
    <row r="28" spans="2:3" ht="15">
      <c r="B28" s="4">
        <f t="shared" si="0"/>
        <v>43245</v>
      </c>
      <c r="C28" s="9"/>
    </row>
    <row r="29" spans="2:3" ht="15">
      <c r="B29" s="4">
        <f t="shared" si="0"/>
        <v>43246</v>
      </c>
      <c r="C29" s="9"/>
    </row>
    <row r="30" spans="2:3" ht="15">
      <c r="B30" s="4">
        <f t="shared" si="0"/>
        <v>43247</v>
      </c>
      <c r="C30" s="9"/>
    </row>
    <row r="31" spans="2:3" ht="15">
      <c r="B31" s="4">
        <f t="shared" si="0"/>
        <v>43248</v>
      </c>
      <c r="C31" s="9"/>
    </row>
    <row r="32" spans="2:3" ht="15">
      <c r="B32" s="4">
        <f t="shared" si="0"/>
        <v>43249</v>
      </c>
      <c r="C32" s="9"/>
    </row>
    <row r="33" spans="2:17" ht="15">
      <c r="B33" s="4">
        <f t="shared" si="0"/>
        <v>43250</v>
      </c>
      <c r="C33" s="9"/>
    </row>
    <row r="34" spans="2:17" ht="15">
      <c r="B34" s="4">
        <f t="shared" si="0"/>
        <v>43251</v>
      </c>
      <c r="C34" s="9"/>
    </row>
    <row r="35" spans="2:17" ht="15">
      <c r="B35" s="16" t="s">
        <v>17</v>
      </c>
      <c r="C35" s="17" t="e">
        <f>ROUND(AVERAGE(C4:C34),2)&amp; " "&amp;Einstellungen!C5</f>
        <v>#DIV/0!</v>
      </c>
      <c r="D35" s="1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5">
      <c r="B36" s="14"/>
      <c r="C36" s="1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0" t="s">
        <v>21</v>
      </c>
      <c r="Q36" s="12"/>
    </row>
    <row r="37" spans="2:17">
      <c r="M37" s="37" t="s">
        <v>20</v>
      </c>
      <c r="N37" s="37"/>
      <c r="O37" s="37"/>
      <c r="P37" s="37"/>
    </row>
    <row r="43" spans="2:17" ht="17.25">
      <c r="F43" s="5"/>
      <c r="G43" s="5"/>
      <c r="H43" s="5"/>
    </row>
  </sheetData>
  <mergeCells count="3">
    <mergeCell ref="B2:C2"/>
    <mergeCell ref="F2:P2"/>
    <mergeCell ref="M37:P37"/>
  </mergeCells>
  <hyperlinks>
    <hyperlink ref="M37" r:id="rId1" xr:uid="{2900C67C-A908-4146-B246-4F277D5DD602}"/>
  </hyperlinks>
  <pageMargins left="0.6692913385826772" right="0.11811023622047245" top="0.39370078740157483" bottom="0.39370078740157483" header="0" footer="0"/>
  <pageSetup paperSize="9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Q43"/>
  <sheetViews>
    <sheetView showGridLines="0" zoomScaleNormal="100" workbookViewId="0">
      <selection activeCell="C4" sqref="C4"/>
    </sheetView>
  </sheetViews>
  <sheetFormatPr baseColWidth="10" defaultRowHeight="14.25"/>
  <cols>
    <col min="1" max="1" width="4.625" customWidth="1"/>
    <col min="2" max="2" width="9.875" customWidth="1"/>
    <col min="3" max="3" width="9.625" bestFit="1" customWidth="1"/>
    <col min="4" max="11" width="7.375" customWidth="1"/>
    <col min="12" max="12" width="11.875" customWidth="1"/>
    <col min="13" max="1025" width="7.375" customWidth="1"/>
  </cols>
  <sheetData>
    <row r="2" spans="2:17" ht="17.25">
      <c r="B2" s="35" t="str">
        <f>"Juni "&amp; Kalenderjahr</f>
        <v>Juni 2018</v>
      </c>
      <c r="C2" s="35"/>
      <c r="F2" s="39" t="s">
        <v>16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5"/>
    </row>
    <row r="3" spans="2:17" ht="15">
      <c r="B3" s="15" t="s">
        <v>0</v>
      </c>
      <c r="C3" s="21" t="s">
        <v>22</v>
      </c>
    </row>
    <row r="4" spans="2:17" ht="15">
      <c r="B4" s="6">
        <f>DATE(Kalenderjahr,6,1)</f>
        <v>43252</v>
      </c>
      <c r="C4" s="9"/>
    </row>
    <row r="5" spans="2:17" ht="15">
      <c r="B5" s="4">
        <f>B4+1</f>
        <v>43253</v>
      </c>
      <c r="C5" s="9"/>
    </row>
    <row r="6" spans="2:17" ht="15">
      <c r="B6" s="4">
        <f t="shared" ref="B6:B33" si="0">B5+1</f>
        <v>43254</v>
      </c>
      <c r="C6" s="9"/>
    </row>
    <row r="7" spans="2:17" ht="15">
      <c r="B7" s="4">
        <f t="shared" si="0"/>
        <v>43255</v>
      </c>
      <c r="C7" s="9"/>
    </row>
    <row r="8" spans="2:17" ht="15">
      <c r="B8" s="4">
        <f t="shared" si="0"/>
        <v>43256</v>
      </c>
      <c r="C8" s="9"/>
    </row>
    <row r="9" spans="2:17" ht="15">
      <c r="B9" s="4">
        <f t="shared" si="0"/>
        <v>43257</v>
      </c>
      <c r="C9" s="9"/>
    </row>
    <row r="10" spans="2:17" ht="15">
      <c r="B10" s="4">
        <f t="shared" si="0"/>
        <v>43258</v>
      </c>
      <c r="C10" s="9"/>
    </row>
    <row r="11" spans="2:17" ht="15">
      <c r="B11" s="4">
        <f t="shared" si="0"/>
        <v>43259</v>
      </c>
      <c r="C11" s="9"/>
    </row>
    <row r="12" spans="2:17" ht="15">
      <c r="B12" s="4">
        <f t="shared" si="0"/>
        <v>43260</v>
      </c>
      <c r="C12" s="9"/>
    </row>
    <row r="13" spans="2:17" ht="15">
      <c r="B13" s="4">
        <f t="shared" si="0"/>
        <v>43261</v>
      </c>
      <c r="C13" s="9"/>
    </row>
    <row r="14" spans="2:17" ht="15">
      <c r="B14" s="4">
        <f t="shared" si="0"/>
        <v>43262</v>
      </c>
      <c r="C14" s="9"/>
    </row>
    <row r="15" spans="2:17" ht="15">
      <c r="B15" s="4">
        <f t="shared" si="0"/>
        <v>43263</v>
      </c>
      <c r="C15" s="9"/>
    </row>
    <row r="16" spans="2:17" ht="15">
      <c r="B16" s="4">
        <f t="shared" si="0"/>
        <v>43264</v>
      </c>
      <c r="C16" s="9"/>
    </row>
    <row r="17" spans="2:3" ht="15">
      <c r="B17" s="4">
        <f t="shared" si="0"/>
        <v>43265</v>
      </c>
      <c r="C17" s="9"/>
    </row>
    <row r="18" spans="2:3" ht="15">
      <c r="B18" s="4">
        <f t="shared" si="0"/>
        <v>43266</v>
      </c>
      <c r="C18" s="9"/>
    </row>
    <row r="19" spans="2:3" ht="15">
      <c r="B19" s="4">
        <f t="shared" si="0"/>
        <v>43267</v>
      </c>
      <c r="C19" s="9"/>
    </row>
    <row r="20" spans="2:3" ht="15">
      <c r="B20" s="4">
        <f t="shared" si="0"/>
        <v>43268</v>
      </c>
      <c r="C20" s="9"/>
    </row>
    <row r="21" spans="2:3" ht="15">
      <c r="B21" s="4">
        <f t="shared" si="0"/>
        <v>43269</v>
      </c>
      <c r="C21" s="9"/>
    </row>
    <row r="22" spans="2:3" ht="15">
      <c r="B22" s="4">
        <f t="shared" si="0"/>
        <v>43270</v>
      </c>
      <c r="C22" s="9"/>
    </row>
    <row r="23" spans="2:3" ht="15">
      <c r="B23" s="4">
        <f t="shared" si="0"/>
        <v>43271</v>
      </c>
      <c r="C23" s="9"/>
    </row>
    <row r="24" spans="2:3" ht="15">
      <c r="B24" s="4">
        <f t="shared" si="0"/>
        <v>43272</v>
      </c>
      <c r="C24" s="9"/>
    </row>
    <row r="25" spans="2:3" ht="15">
      <c r="B25" s="4">
        <f t="shared" si="0"/>
        <v>43273</v>
      </c>
      <c r="C25" s="9"/>
    </row>
    <row r="26" spans="2:3" ht="15">
      <c r="B26" s="4">
        <f t="shared" si="0"/>
        <v>43274</v>
      </c>
      <c r="C26" s="9"/>
    </row>
    <row r="27" spans="2:3" ht="15">
      <c r="B27" s="4">
        <f t="shared" si="0"/>
        <v>43275</v>
      </c>
      <c r="C27" s="9"/>
    </row>
    <row r="28" spans="2:3" ht="15">
      <c r="B28" s="4">
        <f t="shared" si="0"/>
        <v>43276</v>
      </c>
      <c r="C28" s="9"/>
    </row>
    <row r="29" spans="2:3" ht="15">
      <c r="B29" s="4">
        <f t="shared" si="0"/>
        <v>43277</v>
      </c>
      <c r="C29" s="9"/>
    </row>
    <row r="30" spans="2:3" ht="15">
      <c r="B30" s="4">
        <f t="shared" si="0"/>
        <v>43278</v>
      </c>
      <c r="C30" s="9"/>
    </row>
    <row r="31" spans="2:3" ht="15">
      <c r="B31" s="4">
        <f t="shared" si="0"/>
        <v>43279</v>
      </c>
      <c r="C31" s="9"/>
    </row>
    <row r="32" spans="2:3" ht="15">
      <c r="B32" s="4">
        <f t="shared" si="0"/>
        <v>43280</v>
      </c>
      <c r="C32" s="9"/>
    </row>
    <row r="33" spans="2:17" ht="15">
      <c r="B33" s="4">
        <f t="shared" si="0"/>
        <v>43281</v>
      </c>
      <c r="C33" s="9"/>
    </row>
    <row r="34" spans="2:17" ht="15">
      <c r="B34" s="10" t="s">
        <v>17</v>
      </c>
      <c r="C34" s="11" t="e">
        <f>ROUND(AVERAGE(C4:C33),2)&amp; " "&amp;Einstellungen!C5</f>
        <v>#DIV/0!</v>
      </c>
    </row>
    <row r="35" spans="2:17" ht="15">
      <c r="B35" s="16"/>
      <c r="C35" s="17"/>
      <c r="D35" s="1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5">
      <c r="B36" s="14"/>
      <c r="C36" s="1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0" t="s">
        <v>21</v>
      </c>
      <c r="Q36" s="12"/>
    </row>
    <row r="37" spans="2:17">
      <c r="M37" s="37" t="s">
        <v>20</v>
      </c>
      <c r="N37" s="37"/>
      <c r="O37" s="37"/>
      <c r="P37" s="37"/>
    </row>
    <row r="43" spans="2:17" ht="17.25">
      <c r="F43" s="5"/>
      <c r="G43" s="5"/>
      <c r="H43" s="5"/>
    </row>
  </sheetData>
  <mergeCells count="3">
    <mergeCell ref="B2:C2"/>
    <mergeCell ref="F2:P2"/>
    <mergeCell ref="M37:P37"/>
  </mergeCells>
  <hyperlinks>
    <hyperlink ref="M37" r:id="rId1" xr:uid="{9E833A67-C48D-4922-A4BF-7AAF3F7E4C20}"/>
  </hyperlinks>
  <pageMargins left="0.6692913385826772" right="0.11811023622047245" top="0.39370078740157483" bottom="0.39370078740157483" header="0" footer="0"/>
  <pageSetup paperSize="9" orientation="landscape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Q43"/>
  <sheetViews>
    <sheetView showGridLines="0" zoomScaleNormal="100" workbookViewId="0">
      <selection activeCell="C4" sqref="C4"/>
    </sheetView>
  </sheetViews>
  <sheetFormatPr baseColWidth="10" defaultRowHeight="14.25"/>
  <cols>
    <col min="1" max="1" width="4.625" customWidth="1"/>
    <col min="2" max="2" width="9.875" customWidth="1"/>
    <col min="3" max="3" width="9.625" bestFit="1" customWidth="1"/>
    <col min="4" max="11" width="7.375" customWidth="1"/>
    <col min="12" max="12" width="11.875" customWidth="1"/>
    <col min="13" max="1025" width="7.375" customWidth="1"/>
  </cols>
  <sheetData>
    <row r="2" spans="2:17" ht="17.25">
      <c r="B2" s="40" t="str">
        <f>"Juli "&amp; Kalenderjahr</f>
        <v>Juli 2018</v>
      </c>
      <c r="C2" s="40"/>
      <c r="F2" s="39" t="s">
        <v>16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5"/>
    </row>
    <row r="3" spans="2:17" ht="15">
      <c r="B3" s="15" t="s">
        <v>0</v>
      </c>
      <c r="C3" s="21" t="s">
        <v>22</v>
      </c>
    </row>
    <row r="4" spans="2:17" ht="15">
      <c r="B4" s="6">
        <f>DATE(Kalenderjahr,7,1)</f>
        <v>43282</v>
      </c>
      <c r="C4" s="9"/>
    </row>
    <row r="5" spans="2:17" ht="15">
      <c r="B5" s="4">
        <f>B4+1</f>
        <v>43283</v>
      </c>
      <c r="C5" s="9"/>
    </row>
    <row r="6" spans="2:17" ht="15">
      <c r="B6" s="4">
        <f t="shared" ref="B6:B34" si="0">B5+1</f>
        <v>43284</v>
      </c>
      <c r="C6" s="9"/>
    </row>
    <row r="7" spans="2:17" ht="15">
      <c r="B7" s="4">
        <f t="shared" si="0"/>
        <v>43285</v>
      </c>
      <c r="C7" s="9"/>
    </row>
    <row r="8" spans="2:17" ht="15">
      <c r="B8" s="4">
        <f t="shared" si="0"/>
        <v>43286</v>
      </c>
      <c r="C8" s="9"/>
    </row>
    <row r="9" spans="2:17" ht="15">
      <c r="B9" s="4">
        <f t="shared" si="0"/>
        <v>43287</v>
      </c>
      <c r="C9" s="9"/>
    </row>
    <row r="10" spans="2:17" ht="15">
      <c r="B10" s="4">
        <f t="shared" si="0"/>
        <v>43288</v>
      </c>
      <c r="C10" s="9"/>
    </row>
    <row r="11" spans="2:17" ht="15">
      <c r="B11" s="4">
        <f t="shared" si="0"/>
        <v>43289</v>
      </c>
      <c r="C11" s="9"/>
    </row>
    <row r="12" spans="2:17" ht="15">
      <c r="B12" s="4">
        <f t="shared" si="0"/>
        <v>43290</v>
      </c>
      <c r="C12" s="9"/>
    </row>
    <row r="13" spans="2:17" ht="15">
      <c r="B13" s="4">
        <f t="shared" si="0"/>
        <v>43291</v>
      </c>
      <c r="C13" s="9"/>
    </row>
    <row r="14" spans="2:17" ht="15">
      <c r="B14" s="4">
        <f t="shared" si="0"/>
        <v>43292</v>
      </c>
      <c r="C14" s="9"/>
    </row>
    <row r="15" spans="2:17" ht="15">
      <c r="B15" s="4">
        <f t="shared" si="0"/>
        <v>43293</v>
      </c>
      <c r="C15" s="9"/>
    </row>
    <row r="16" spans="2:17" ht="15">
      <c r="B16" s="4">
        <f t="shared" si="0"/>
        <v>43294</v>
      </c>
      <c r="C16" s="9"/>
    </row>
    <row r="17" spans="2:3" ht="15">
      <c r="B17" s="4">
        <f t="shared" si="0"/>
        <v>43295</v>
      </c>
      <c r="C17" s="9"/>
    </row>
    <row r="18" spans="2:3" ht="15">
      <c r="B18" s="4">
        <f t="shared" si="0"/>
        <v>43296</v>
      </c>
      <c r="C18" s="9"/>
    </row>
    <row r="19" spans="2:3" ht="15">
      <c r="B19" s="4">
        <f t="shared" si="0"/>
        <v>43297</v>
      </c>
      <c r="C19" s="9"/>
    </row>
    <row r="20" spans="2:3" ht="15">
      <c r="B20" s="4">
        <f t="shared" si="0"/>
        <v>43298</v>
      </c>
      <c r="C20" s="9"/>
    </row>
    <row r="21" spans="2:3" ht="15">
      <c r="B21" s="4">
        <f t="shared" si="0"/>
        <v>43299</v>
      </c>
      <c r="C21" s="9"/>
    </row>
    <row r="22" spans="2:3" ht="15">
      <c r="B22" s="4">
        <f t="shared" si="0"/>
        <v>43300</v>
      </c>
      <c r="C22" s="9"/>
    </row>
    <row r="23" spans="2:3" ht="15">
      <c r="B23" s="4">
        <f t="shared" si="0"/>
        <v>43301</v>
      </c>
      <c r="C23" s="9"/>
    </row>
    <row r="24" spans="2:3" ht="15">
      <c r="B24" s="4">
        <f t="shared" si="0"/>
        <v>43302</v>
      </c>
      <c r="C24" s="9"/>
    </row>
    <row r="25" spans="2:3" ht="15">
      <c r="B25" s="4">
        <f t="shared" si="0"/>
        <v>43303</v>
      </c>
      <c r="C25" s="9"/>
    </row>
    <row r="26" spans="2:3" ht="15">
      <c r="B26" s="4">
        <f t="shared" si="0"/>
        <v>43304</v>
      </c>
      <c r="C26" s="9"/>
    </row>
    <row r="27" spans="2:3" ht="15">
      <c r="B27" s="4">
        <f t="shared" si="0"/>
        <v>43305</v>
      </c>
      <c r="C27" s="9"/>
    </row>
    <row r="28" spans="2:3" ht="15">
      <c r="B28" s="4">
        <f t="shared" si="0"/>
        <v>43306</v>
      </c>
      <c r="C28" s="9"/>
    </row>
    <row r="29" spans="2:3" ht="15">
      <c r="B29" s="4">
        <f t="shared" si="0"/>
        <v>43307</v>
      </c>
      <c r="C29" s="9"/>
    </row>
    <row r="30" spans="2:3" ht="15">
      <c r="B30" s="4">
        <f t="shared" si="0"/>
        <v>43308</v>
      </c>
      <c r="C30" s="9"/>
    </row>
    <row r="31" spans="2:3" ht="15">
      <c r="B31" s="4">
        <f t="shared" si="0"/>
        <v>43309</v>
      </c>
      <c r="C31" s="9"/>
    </row>
    <row r="32" spans="2:3" ht="15">
      <c r="B32" s="4">
        <f t="shared" si="0"/>
        <v>43310</v>
      </c>
      <c r="C32" s="9"/>
    </row>
    <row r="33" spans="2:17" ht="15">
      <c r="B33" s="4">
        <f t="shared" si="0"/>
        <v>43311</v>
      </c>
      <c r="C33" s="9"/>
    </row>
    <row r="34" spans="2:17" ht="15">
      <c r="B34" s="4">
        <f t="shared" si="0"/>
        <v>43312</v>
      </c>
      <c r="C34" s="9"/>
    </row>
    <row r="35" spans="2:17" ht="15">
      <c r="B35" s="16" t="s">
        <v>17</v>
      </c>
      <c r="C35" s="17" t="e">
        <f>ROUND(AVERAGE(C4:C34),2)&amp; " "&amp;Einstellungen!C5</f>
        <v>#DIV/0!</v>
      </c>
      <c r="D35" s="1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5">
      <c r="B36" s="14"/>
      <c r="C36" s="1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0" t="s">
        <v>21</v>
      </c>
      <c r="Q36" s="12"/>
    </row>
    <row r="37" spans="2:17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7" t="s">
        <v>20</v>
      </c>
      <c r="N37" s="37"/>
      <c r="O37" s="37"/>
      <c r="P37" s="37"/>
      <c r="Q37" s="12"/>
    </row>
    <row r="43" spans="2:17" ht="17.25">
      <c r="F43" s="5"/>
      <c r="G43" s="5"/>
      <c r="H43" s="5"/>
      <c r="I43" s="5"/>
    </row>
  </sheetData>
  <mergeCells count="3">
    <mergeCell ref="B2:C2"/>
    <mergeCell ref="F2:P2"/>
    <mergeCell ref="M37:P37"/>
  </mergeCells>
  <hyperlinks>
    <hyperlink ref="M37" r:id="rId1" xr:uid="{2BA2D785-E58F-41F3-B182-ED7CC4113952}"/>
  </hyperlinks>
  <pageMargins left="0.6692913385826772" right="0.11811023622047245" top="0.39370078740157483" bottom="0.39370078740157483" header="0" footer="0"/>
  <pageSetup paperSize="9" orientation="landscape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Q43"/>
  <sheetViews>
    <sheetView showGridLines="0" zoomScaleNormal="100" workbookViewId="0">
      <selection activeCell="C4" sqref="C4"/>
    </sheetView>
  </sheetViews>
  <sheetFormatPr baseColWidth="10" defaultRowHeight="14.25"/>
  <cols>
    <col min="1" max="1" width="4.625" customWidth="1"/>
    <col min="2" max="2" width="9.875" customWidth="1"/>
    <col min="3" max="3" width="9.625" bestFit="1" customWidth="1"/>
    <col min="4" max="11" width="7.375" customWidth="1"/>
    <col min="12" max="12" width="11.875" customWidth="1"/>
    <col min="13" max="1025" width="7.375" customWidth="1"/>
  </cols>
  <sheetData>
    <row r="2" spans="2:17" ht="17.25">
      <c r="B2" s="35" t="str">
        <f>"August "&amp; Kalenderjahr</f>
        <v>August 2018</v>
      </c>
      <c r="C2" s="35"/>
      <c r="F2" s="39" t="s">
        <v>16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5"/>
    </row>
    <row r="3" spans="2:17" ht="15">
      <c r="B3" s="15" t="s">
        <v>0</v>
      </c>
      <c r="C3" s="21" t="s">
        <v>22</v>
      </c>
    </row>
    <row r="4" spans="2:17" ht="15">
      <c r="B4" s="6">
        <f>DATE(Kalenderjahr,8,1)</f>
        <v>43313</v>
      </c>
      <c r="C4" s="9"/>
    </row>
    <row r="5" spans="2:17" ht="15">
      <c r="B5" s="4">
        <f>B4+1</f>
        <v>43314</v>
      </c>
      <c r="C5" s="9"/>
    </row>
    <row r="6" spans="2:17" ht="15">
      <c r="B6" s="4">
        <f t="shared" ref="B6:B34" si="0">B5+1</f>
        <v>43315</v>
      </c>
      <c r="C6" s="9"/>
    </row>
    <row r="7" spans="2:17" ht="15">
      <c r="B7" s="4">
        <f t="shared" si="0"/>
        <v>43316</v>
      </c>
      <c r="C7" s="9"/>
    </row>
    <row r="8" spans="2:17" ht="15">
      <c r="B8" s="4">
        <f t="shared" si="0"/>
        <v>43317</v>
      </c>
      <c r="C8" s="9"/>
    </row>
    <row r="9" spans="2:17" ht="15">
      <c r="B9" s="4">
        <f t="shared" si="0"/>
        <v>43318</v>
      </c>
      <c r="C9" s="9"/>
    </row>
    <row r="10" spans="2:17" ht="15">
      <c r="B10" s="4">
        <f t="shared" si="0"/>
        <v>43319</v>
      </c>
      <c r="C10" s="9"/>
    </row>
    <row r="11" spans="2:17" ht="15">
      <c r="B11" s="4">
        <f t="shared" si="0"/>
        <v>43320</v>
      </c>
      <c r="C11" s="9"/>
    </row>
    <row r="12" spans="2:17" ht="15">
      <c r="B12" s="4">
        <f t="shared" si="0"/>
        <v>43321</v>
      </c>
      <c r="C12" s="9"/>
    </row>
    <row r="13" spans="2:17" ht="15">
      <c r="B13" s="4">
        <f t="shared" si="0"/>
        <v>43322</v>
      </c>
      <c r="C13" s="9"/>
    </row>
    <row r="14" spans="2:17" ht="15">
      <c r="B14" s="4">
        <f t="shared" si="0"/>
        <v>43323</v>
      </c>
      <c r="C14" s="9"/>
    </row>
    <row r="15" spans="2:17" ht="15">
      <c r="B15" s="4">
        <f t="shared" si="0"/>
        <v>43324</v>
      </c>
      <c r="C15" s="9"/>
    </row>
    <row r="16" spans="2:17" ht="15">
      <c r="B16" s="4">
        <f t="shared" si="0"/>
        <v>43325</v>
      </c>
      <c r="C16" s="9"/>
    </row>
    <row r="17" spans="2:3" ht="15">
      <c r="B17" s="4">
        <f t="shared" si="0"/>
        <v>43326</v>
      </c>
      <c r="C17" s="9"/>
    </row>
    <row r="18" spans="2:3" ht="15">
      <c r="B18" s="4">
        <f t="shared" si="0"/>
        <v>43327</v>
      </c>
      <c r="C18" s="9"/>
    </row>
    <row r="19" spans="2:3" ht="15">
      <c r="B19" s="4">
        <f t="shared" si="0"/>
        <v>43328</v>
      </c>
      <c r="C19" s="9"/>
    </row>
    <row r="20" spans="2:3" ht="15">
      <c r="B20" s="4">
        <f t="shared" si="0"/>
        <v>43329</v>
      </c>
      <c r="C20" s="9"/>
    </row>
    <row r="21" spans="2:3" ht="15">
      <c r="B21" s="4">
        <f t="shared" si="0"/>
        <v>43330</v>
      </c>
      <c r="C21" s="9"/>
    </row>
    <row r="22" spans="2:3" ht="15">
      <c r="B22" s="4">
        <f t="shared" si="0"/>
        <v>43331</v>
      </c>
      <c r="C22" s="9"/>
    </row>
    <row r="23" spans="2:3" ht="15">
      <c r="B23" s="4">
        <f t="shared" si="0"/>
        <v>43332</v>
      </c>
      <c r="C23" s="9"/>
    </row>
    <row r="24" spans="2:3" ht="15">
      <c r="B24" s="4">
        <f t="shared" si="0"/>
        <v>43333</v>
      </c>
      <c r="C24" s="9"/>
    </row>
    <row r="25" spans="2:3" ht="15">
      <c r="B25" s="4">
        <f t="shared" si="0"/>
        <v>43334</v>
      </c>
      <c r="C25" s="9"/>
    </row>
    <row r="26" spans="2:3" ht="15">
      <c r="B26" s="4">
        <f t="shared" si="0"/>
        <v>43335</v>
      </c>
      <c r="C26" s="9"/>
    </row>
    <row r="27" spans="2:3" ht="15">
      <c r="B27" s="4">
        <f t="shared" si="0"/>
        <v>43336</v>
      </c>
      <c r="C27" s="9"/>
    </row>
    <row r="28" spans="2:3" ht="15">
      <c r="B28" s="4">
        <f t="shared" si="0"/>
        <v>43337</v>
      </c>
      <c r="C28" s="9"/>
    </row>
    <row r="29" spans="2:3" ht="15">
      <c r="B29" s="4">
        <f t="shared" si="0"/>
        <v>43338</v>
      </c>
      <c r="C29" s="9"/>
    </row>
    <row r="30" spans="2:3" ht="15">
      <c r="B30" s="4">
        <f t="shared" si="0"/>
        <v>43339</v>
      </c>
      <c r="C30" s="9"/>
    </row>
    <row r="31" spans="2:3" ht="15">
      <c r="B31" s="4">
        <f t="shared" si="0"/>
        <v>43340</v>
      </c>
      <c r="C31" s="9"/>
    </row>
    <row r="32" spans="2:3" ht="15">
      <c r="B32" s="4">
        <f t="shared" si="0"/>
        <v>43341</v>
      </c>
      <c r="C32" s="9"/>
    </row>
    <row r="33" spans="1:17" ht="15">
      <c r="B33" s="4">
        <f t="shared" si="0"/>
        <v>43342</v>
      </c>
      <c r="C33" s="9"/>
    </row>
    <row r="34" spans="1:17" ht="15">
      <c r="B34" s="4">
        <f t="shared" si="0"/>
        <v>43343</v>
      </c>
      <c r="C34" s="9"/>
    </row>
    <row r="35" spans="1:17" ht="15">
      <c r="A35" s="12"/>
      <c r="B35" s="16" t="s">
        <v>17</v>
      </c>
      <c r="C35" s="17" t="e">
        <f>ROUND(AVERAGE(C4:C34),2)&amp; " "&amp;Einstellungen!C5</f>
        <v>#DIV/0!</v>
      </c>
      <c r="D35" s="1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">
      <c r="A36" s="12"/>
      <c r="B36" s="14"/>
      <c r="C36" s="1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0" t="s">
        <v>21</v>
      </c>
      <c r="Q36" s="12"/>
    </row>
    <row r="37" spans="1:1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7" t="s">
        <v>20</v>
      </c>
      <c r="N37" s="37"/>
      <c r="O37" s="37"/>
      <c r="P37" s="37"/>
      <c r="Q37" s="12"/>
    </row>
    <row r="43" spans="1:17" ht="17.25">
      <c r="F43" s="5"/>
      <c r="G43" s="5"/>
      <c r="H43" s="5"/>
    </row>
  </sheetData>
  <mergeCells count="3">
    <mergeCell ref="B2:C2"/>
    <mergeCell ref="F2:P2"/>
    <mergeCell ref="M37:P37"/>
  </mergeCells>
  <hyperlinks>
    <hyperlink ref="M37" r:id="rId1" xr:uid="{B64F1056-9545-40DA-A57F-1E6EA2864CB2}"/>
  </hyperlinks>
  <pageMargins left="0.6692913385826772" right="0.11811023622047245" top="0.39370078740157483" bottom="0.39370078740157483" header="0" footer="0"/>
  <pageSetup paperSize="9" orientation="landscape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Q43"/>
  <sheetViews>
    <sheetView showGridLines="0" zoomScaleNormal="100" workbookViewId="0">
      <selection activeCell="C4" sqref="C4"/>
    </sheetView>
  </sheetViews>
  <sheetFormatPr baseColWidth="10" defaultRowHeight="14.25"/>
  <cols>
    <col min="1" max="1" width="4.625" customWidth="1"/>
    <col min="2" max="2" width="9.875" customWidth="1"/>
    <col min="3" max="3" width="9.625" bestFit="1" customWidth="1"/>
    <col min="4" max="11" width="7.375" customWidth="1"/>
    <col min="12" max="12" width="11.875" customWidth="1"/>
    <col min="13" max="1025" width="7.375" customWidth="1"/>
  </cols>
  <sheetData>
    <row r="2" spans="2:17" ht="17.25">
      <c r="B2" s="35" t="str">
        <f>"September "&amp; Kalenderjahr</f>
        <v>September 2018</v>
      </c>
      <c r="C2" s="35"/>
      <c r="F2" s="39" t="s">
        <v>16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5"/>
    </row>
    <row r="3" spans="2:17" ht="15">
      <c r="B3" s="15" t="s">
        <v>0</v>
      </c>
      <c r="C3" s="21" t="s">
        <v>22</v>
      </c>
    </row>
    <row r="4" spans="2:17" ht="15">
      <c r="B4" s="6">
        <f>DATE(Kalenderjahr,9,1)</f>
        <v>43344</v>
      </c>
      <c r="C4" s="9"/>
    </row>
    <row r="5" spans="2:17" ht="15">
      <c r="B5" s="4">
        <f>B4+1</f>
        <v>43345</v>
      </c>
      <c r="C5" s="9"/>
    </row>
    <row r="6" spans="2:17" ht="15">
      <c r="B6" s="4">
        <f t="shared" ref="B6:B33" si="0">B5+1</f>
        <v>43346</v>
      </c>
      <c r="C6" s="9"/>
    </row>
    <row r="7" spans="2:17" ht="15">
      <c r="B7" s="4">
        <f t="shared" si="0"/>
        <v>43347</v>
      </c>
      <c r="C7" s="9"/>
    </row>
    <row r="8" spans="2:17" ht="15">
      <c r="B8" s="4">
        <f t="shared" si="0"/>
        <v>43348</v>
      </c>
      <c r="C8" s="9"/>
    </row>
    <row r="9" spans="2:17" ht="15">
      <c r="B9" s="4">
        <f t="shared" si="0"/>
        <v>43349</v>
      </c>
      <c r="C9" s="9"/>
    </row>
    <row r="10" spans="2:17" ht="15">
      <c r="B10" s="4">
        <f t="shared" si="0"/>
        <v>43350</v>
      </c>
      <c r="C10" s="9"/>
    </row>
    <row r="11" spans="2:17" ht="15">
      <c r="B11" s="4">
        <f t="shared" si="0"/>
        <v>43351</v>
      </c>
      <c r="C11" s="9"/>
    </row>
    <row r="12" spans="2:17" ht="15">
      <c r="B12" s="4">
        <f t="shared" si="0"/>
        <v>43352</v>
      </c>
      <c r="C12" s="9"/>
    </row>
    <row r="13" spans="2:17" ht="15">
      <c r="B13" s="4">
        <f t="shared" si="0"/>
        <v>43353</v>
      </c>
      <c r="C13" s="9"/>
    </row>
    <row r="14" spans="2:17" ht="15">
      <c r="B14" s="4">
        <f t="shared" si="0"/>
        <v>43354</v>
      </c>
      <c r="C14" s="9"/>
    </row>
    <row r="15" spans="2:17" ht="15">
      <c r="B15" s="4">
        <f t="shared" si="0"/>
        <v>43355</v>
      </c>
      <c r="C15" s="9"/>
    </row>
    <row r="16" spans="2:17" ht="15">
      <c r="B16" s="4">
        <f t="shared" si="0"/>
        <v>43356</v>
      </c>
      <c r="C16" s="9"/>
    </row>
    <row r="17" spans="2:3" ht="15">
      <c r="B17" s="4">
        <f t="shared" si="0"/>
        <v>43357</v>
      </c>
      <c r="C17" s="9"/>
    </row>
    <row r="18" spans="2:3" ht="15">
      <c r="B18" s="4">
        <f t="shared" si="0"/>
        <v>43358</v>
      </c>
      <c r="C18" s="9"/>
    </row>
    <row r="19" spans="2:3" ht="15">
      <c r="B19" s="4">
        <f t="shared" si="0"/>
        <v>43359</v>
      </c>
      <c r="C19" s="9"/>
    </row>
    <row r="20" spans="2:3" ht="15">
      <c r="B20" s="4">
        <f t="shared" si="0"/>
        <v>43360</v>
      </c>
      <c r="C20" s="9"/>
    </row>
    <row r="21" spans="2:3" ht="15">
      <c r="B21" s="4">
        <f t="shared" si="0"/>
        <v>43361</v>
      </c>
      <c r="C21" s="9"/>
    </row>
    <row r="22" spans="2:3" ht="15">
      <c r="B22" s="4">
        <f t="shared" si="0"/>
        <v>43362</v>
      </c>
      <c r="C22" s="9"/>
    </row>
    <row r="23" spans="2:3" ht="15">
      <c r="B23" s="4">
        <f t="shared" si="0"/>
        <v>43363</v>
      </c>
      <c r="C23" s="9"/>
    </row>
    <row r="24" spans="2:3" ht="15">
      <c r="B24" s="4">
        <f t="shared" si="0"/>
        <v>43364</v>
      </c>
      <c r="C24" s="9"/>
    </row>
    <row r="25" spans="2:3" ht="15">
      <c r="B25" s="4">
        <f t="shared" si="0"/>
        <v>43365</v>
      </c>
      <c r="C25" s="9"/>
    </row>
    <row r="26" spans="2:3" ht="15">
      <c r="B26" s="4">
        <f t="shared" si="0"/>
        <v>43366</v>
      </c>
      <c r="C26" s="9"/>
    </row>
    <row r="27" spans="2:3" ht="15">
      <c r="B27" s="4">
        <f t="shared" si="0"/>
        <v>43367</v>
      </c>
      <c r="C27" s="9"/>
    </row>
    <row r="28" spans="2:3" ht="15">
      <c r="B28" s="4">
        <f t="shared" si="0"/>
        <v>43368</v>
      </c>
      <c r="C28" s="9"/>
    </row>
    <row r="29" spans="2:3" ht="15">
      <c r="B29" s="4">
        <f t="shared" si="0"/>
        <v>43369</v>
      </c>
      <c r="C29" s="9"/>
    </row>
    <row r="30" spans="2:3" ht="15">
      <c r="B30" s="4">
        <f t="shared" si="0"/>
        <v>43370</v>
      </c>
      <c r="C30" s="9"/>
    </row>
    <row r="31" spans="2:3" ht="15">
      <c r="B31" s="4">
        <f t="shared" si="0"/>
        <v>43371</v>
      </c>
      <c r="C31" s="9"/>
    </row>
    <row r="32" spans="2:3" ht="15">
      <c r="B32" s="4">
        <f t="shared" si="0"/>
        <v>43372</v>
      </c>
      <c r="C32" s="9"/>
    </row>
    <row r="33" spans="2:17" ht="15">
      <c r="B33" s="4">
        <f t="shared" si="0"/>
        <v>43373</v>
      </c>
      <c r="C33" s="9"/>
    </row>
    <row r="34" spans="2:17" ht="15">
      <c r="B34" s="10" t="s">
        <v>17</v>
      </c>
      <c r="C34" s="11" t="e">
        <f>ROUND(AVERAGE(C4:C33),2)&amp; " "&amp;Einstellungen!C5</f>
        <v>#DIV/0!</v>
      </c>
    </row>
    <row r="35" spans="2:17" ht="15">
      <c r="B35" s="16"/>
      <c r="C35" s="17"/>
      <c r="D35" s="1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5">
      <c r="B36" s="14"/>
      <c r="C36" s="1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0" t="s">
        <v>21</v>
      </c>
      <c r="Q36" s="12"/>
    </row>
    <row r="37" spans="2:17">
      <c r="M37" s="37" t="s">
        <v>20</v>
      </c>
      <c r="N37" s="37"/>
      <c r="O37" s="37"/>
      <c r="P37" s="37"/>
    </row>
    <row r="43" spans="2:17" ht="17.25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</sheetData>
  <mergeCells count="3">
    <mergeCell ref="B2:C2"/>
    <mergeCell ref="F2:P2"/>
    <mergeCell ref="M37:P37"/>
  </mergeCells>
  <hyperlinks>
    <hyperlink ref="M37" r:id="rId1" xr:uid="{3F2F2C4F-6A9E-4CFE-A62F-9EBF989FE4B7}"/>
  </hyperlinks>
  <pageMargins left="0.6692913385826772" right="0.11811023622047245" top="0.39370078740157483" bottom="0.39370078740157483" header="0" footer="0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</vt:i4>
      </vt:variant>
    </vt:vector>
  </HeadingPairs>
  <TitlesOfParts>
    <vt:vector size="15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Durchschnitt</vt:lpstr>
      <vt:lpstr>Einstellungen</vt:lpstr>
      <vt:lpstr>Kalenderjahr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Tageswerterfassung</dc:title>
  <dc:creator>TM</dc:creator>
  <cp:lastModifiedBy>TM</cp:lastModifiedBy>
  <cp:revision>112</cp:revision>
  <cp:lastPrinted>2017-12-21T21:37:57Z</cp:lastPrinted>
  <dcterms:created xsi:type="dcterms:W3CDTF">2017-07-20T07:26:53Z</dcterms:created>
  <dcterms:modified xsi:type="dcterms:W3CDTF">2017-12-22T19:29:50Z</dcterms:modified>
</cp:coreProperties>
</file>