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mc:AlternateContent xmlns:mc="http://schemas.openxmlformats.org/markup-compatibility/2006">
    <mc:Choice Requires="x15">
      <x15ac:absPath xmlns:x15ac="http://schemas.microsoft.com/office/spreadsheetml/2010/11/ac" url="C:\Users\Dell\Downloads\"/>
    </mc:Choice>
  </mc:AlternateContent>
  <xr:revisionPtr revIDLastSave="0" documentId="13_ncr:1_{F5AE4247-A3F0-452D-9638-82D6EBD4AFD2}" xr6:coauthVersionLast="47" xr6:coauthVersionMax="47" xr10:uidLastSave="{00000000-0000-0000-0000-000000000000}"/>
  <bookViews>
    <workbookView xWindow="28680" yWindow="-120" windowWidth="38640" windowHeight="21120" xr2:uid="{00000000-000D-0000-FFFF-FFFF00000000}"/>
  </bookViews>
  <sheets>
    <sheet name="Kalender" sheetId="1" r:id="rId1"/>
    <sheet name="Übersicht" sheetId="4" r:id="rId2"/>
    <sheet name="Einstellungen" sheetId="3" r:id="rId3"/>
  </sheets>
  <definedNames>
    <definedName name="_xlnm._FilterDatabase" localSheetId="0" hidden="1">Kalender!$B$4:$L$400</definedName>
    <definedName name="April">Kalender!$A$104</definedName>
    <definedName name="August">Kalender!$A$236</definedName>
    <definedName name="Dezember">Kalender!$A$368</definedName>
    <definedName name="_xlnm.Print_Titles" localSheetId="0">Kalender!$4:$4</definedName>
    <definedName name="Februar">Kalender!$A$38</definedName>
    <definedName name="Januar">Kalender!$A$5</definedName>
    <definedName name="Juli">Kalender!$A$203</definedName>
    <definedName name="Juni">Kalender!$A$170</definedName>
    <definedName name="Kalenderjahr">Einstellungen!$C$2</definedName>
    <definedName name="Maerz">Kalender!$A$71</definedName>
    <definedName name="Mai">Kalender!$A$137</definedName>
    <definedName name="November">Kalender!$A$335</definedName>
    <definedName name="Oktober">Kalender!$A$302</definedName>
    <definedName name="September">Kalender!$A$269</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3" l="1"/>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23" i="3"/>
  <c r="O4" i="3"/>
  <c r="B6" i="1" s="1"/>
  <c r="B5" i="1" s="1"/>
  <c r="E1" i="1" s="1"/>
  <c r="L15" i="3"/>
  <c r="M15" i="3" s="1"/>
  <c r="L14" i="3"/>
  <c r="M14" i="3" s="1"/>
  <c r="L13" i="3"/>
  <c r="M13" i="3" s="1"/>
  <c r="L12" i="3"/>
  <c r="M12" i="3" s="1"/>
  <c r="L11" i="3"/>
  <c r="M11" i="3" s="1"/>
  <c r="L10" i="3"/>
  <c r="M10" i="3" s="1"/>
  <c r="L9" i="3"/>
  <c r="M9" i="3" s="1"/>
  <c r="L8" i="3"/>
  <c r="M8" i="3" s="1"/>
  <c r="L7" i="3"/>
  <c r="M7" i="3" s="1"/>
  <c r="L6" i="3"/>
  <c r="M6" i="3" s="1"/>
  <c r="L5" i="3"/>
  <c r="M5" i="3" s="1"/>
  <c r="L4" i="3"/>
  <c r="M4" i="3" s="1"/>
  <c r="C3" i="4"/>
  <c r="D3" i="4"/>
  <c r="E3" i="4"/>
  <c r="F3" i="4"/>
  <c r="G3" i="4"/>
  <c r="H3" i="4"/>
  <c r="G400" i="1"/>
  <c r="D15" i="4" s="1"/>
  <c r="H400" i="1"/>
  <c r="E15" i="4" s="1"/>
  <c r="I400" i="1"/>
  <c r="F15" i="4" s="1"/>
  <c r="J400" i="1"/>
  <c r="G15" i="4" s="1"/>
  <c r="K400" i="1"/>
  <c r="H15" i="4" s="1"/>
  <c r="F400" i="1"/>
  <c r="C15" i="4" s="1"/>
  <c r="G367" i="1"/>
  <c r="D14" i="4" s="1"/>
  <c r="H367" i="1"/>
  <c r="E14" i="4" s="1"/>
  <c r="I367" i="1"/>
  <c r="F14" i="4" s="1"/>
  <c r="J367" i="1"/>
  <c r="G14" i="4" s="1"/>
  <c r="K367" i="1"/>
  <c r="H14" i="4" s="1"/>
  <c r="F367" i="1"/>
  <c r="C14" i="4" s="1"/>
  <c r="G334" i="1"/>
  <c r="D13" i="4" s="1"/>
  <c r="H334" i="1"/>
  <c r="E13" i="4" s="1"/>
  <c r="I334" i="1"/>
  <c r="F13" i="4" s="1"/>
  <c r="J334" i="1"/>
  <c r="G13" i="4" s="1"/>
  <c r="K334" i="1"/>
  <c r="H13" i="4" s="1"/>
  <c r="F334" i="1"/>
  <c r="C13" i="4" s="1"/>
  <c r="G301" i="1"/>
  <c r="D12" i="4" s="1"/>
  <c r="H301" i="1"/>
  <c r="E12" i="4" s="1"/>
  <c r="I301" i="1"/>
  <c r="F12" i="4" s="1"/>
  <c r="J301" i="1"/>
  <c r="G12" i="4" s="1"/>
  <c r="K301" i="1"/>
  <c r="H12" i="4" s="1"/>
  <c r="F301" i="1"/>
  <c r="C12" i="4" s="1"/>
  <c r="G268" i="1"/>
  <c r="D11" i="4" s="1"/>
  <c r="H268" i="1"/>
  <c r="E11" i="4" s="1"/>
  <c r="I268" i="1"/>
  <c r="F11" i="4" s="1"/>
  <c r="J268" i="1"/>
  <c r="G11" i="4" s="1"/>
  <c r="K268" i="1"/>
  <c r="H11" i="4" s="1"/>
  <c r="F268" i="1"/>
  <c r="C11" i="4" s="1"/>
  <c r="G235" i="1"/>
  <c r="D10" i="4" s="1"/>
  <c r="H235" i="1"/>
  <c r="E10" i="4" s="1"/>
  <c r="I235" i="1"/>
  <c r="F10" i="4" s="1"/>
  <c r="J235" i="1"/>
  <c r="G10" i="4" s="1"/>
  <c r="K235" i="1"/>
  <c r="H10" i="4" s="1"/>
  <c r="F235" i="1"/>
  <c r="C10" i="4" s="1"/>
  <c r="G202" i="1"/>
  <c r="D9" i="4" s="1"/>
  <c r="H202" i="1"/>
  <c r="E9" i="4" s="1"/>
  <c r="I202" i="1"/>
  <c r="F9" i="4" s="1"/>
  <c r="J202" i="1"/>
  <c r="G9" i="4" s="1"/>
  <c r="K202" i="1"/>
  <c r="H9" i="4" s="1"/>
  <c r="F202" i="1"/>
  <c r="C9" i="4" s="1"/>
  <c r="G169" i="1"/>
  <c r="D8" i="4" s="1"/>
  <c r="H169" i="1"/>
  <c r="E8" i="4" s="1"/>
  <c r="I169" i="1"/>
  <c r="F8" i="4" s="1"/>
  <c r="J169" i="1"/>
  <c r="G8" i="4" s="1"/>
  <c r="K169" i="1"/>
  <c r="H8" i="4" s="1"/>
  <c r="F169" i="1"/>
  <c r="C8" i="4" s="1"/>
  <c r="G136" i="1"/>
  <c r="D7" i="4" s="1"/>
  <c r="H136" i="1"/>
  <c r="E7" i="4" s="1"/>
  <c r="I136" i="1"/>
  <c r="F7" i="4" s="1"/>
  <c r="J136" i="1"/>
  <c r="G7" i="4" s="1"/>
  <c r="K136" i="1"/>
  <c r="H7" i="4" s="1"/>
  <c r="F136" i="1"/>
  <c r="C7" i="4" s="1"/>
  <c r="G103" i="1"/>
  <c r="D6" i="4" s="1"/>
  <c r="H103" i="1"/>
  <c r="E6" i="4" s="1"/>
  <c r="I103" i="1"/>
  <c r="F6" i="4" s="1"/>
  <c r="J103" i="1"/>
  <c r="G6" i="4" s="1"/>
  <c r="K103" i="1"/>
  <c r="H6" i="4" s="1"/>
  <c r="F103" i="1"/>
  <c r="C6" i="4" s="1"/>
  <c r="G37" i="1"/>
  <c r="D4" i="4" s="1"/>
  <c r="H37" i="1"/>
  <c r="E4" i="4" s="1"/>
  <c r="I37" i="1"/>
  <c r="F4" i="4" s="1"/>
  <c r="J37" i="1"/>
  <c r="G4" i="4" s="1"/>
  <c r="K37" i="1"/>
  <c r="H4" i="4" s="1"/>
  <c r="G70" i="1"/>
  <c r="D5" i="4" s="1"/>
  <c r="H70" i="1"/>
  <c r="E5" i="4" s="1"/>
  <c r="I70" i="1"/>
  <c r="F5" i="4" s="1"/>
  <c r="J70" i="1"/>
  <c r="G5" i="4" s="1"/>
  <c r="K70" i="1"/>
  <c r="H5" i="4" s="1"/>
  <c r="F70" i="1"/>
  <c r="C5" i="4" s="1"/>
  <c r="F37" i="1"/>
  <c r="C4" i="4" s="1"/>
  <c r="B4" i="4" l="1"/>
  <c r="A5" i="1"/>
  <c r="E6" i="1"/>
  <c r="G16" i="4"/>
  <c r="F16" i="4"/>
  <c r="C16" i="4"/>
  <c r="E16" i="4"/>
  <c r="H16" i="4"/>
  <c r="D16" i="4"/>
  <c r="B11" i="3" l="1"/>
  <c r="B20" i="3"/>
  <c r="B7" i="3"/>
  <c r="B21" i="3"/>
  <c r="B15" i="3"/>
  <c r="B9" i="3"/>
  <c r="B16" i="3"/>
  <c r="B17" i="3" s="1"/>
  <c r="B18" i="3" s="1"/>
  <c r="B19" i="3" s="1"/>
  <c r="B7" i="1" l="1"/>
  <c r="E7" i="1" s="1"/>
  <c r="D6" i="1"/>
  <c r="C6" i="1"/>
  <c r="B8" i="3"/>
  <c r="B14" i="3"/>
  <c r="B10" i="3"/>
  <c r="B13" i="3"/>
  <c r="B12" i="3"/>
  <c r="B8" i="1" l="1"/>
  <c r="E8" i="1" s="1"/>
  <c r="D7" i="1"/>
  <c r="C7" i="1"/>
  <c r="B9" i="1" l="1"/>
  <c r="E9" i="1" s="1"/>
  <c r="D8" i="1"/>
  <c r="C8" i="1"/>
  <c r="B10" i="1" l="1"/>
  <c r="C9" i="1"/>
  <c r="D9" i="1"/>
  <c r="C10" i="1" l="1"/>
  <c r="E10" i="1"/>
  <c r="B11" i="1"/>
  <c r="D10" i="1"/>
  <c r="C11" i="1" l="1"/>
  <c r="E11" i="1"/>
  <c r="B12" i="1"/>
  <c r="D11" i="1"/>
  <c r="C12" i="1" l="1"/>
  <c r="E12" i="1"/>
  <c r="B13" i="1"/>
  <c r="D12" i="1"/>
  <c r="C13" i="1" l="1"/>
  <c r="E13" i="1"/>
  <c r="B14" i="1"/>
  <c r="D13" i="1"/>
  <c r="C14" i="1" l="1"/>
  <c r="E14" i="1"/>
  <c r="D14" i="1"/>
  <c r="B15" i="1"/>
  <c r="E15" i="1" s="1"/>
  <c r="D15" i="1" l="1"/>
  <c r="C15" i="1"/>
  <c r="B16" i="1"/>
  <c r="E16" i="1" s="1"/>
  <c r="D16" i="1" l="1"/>
  <c r="C16" i="1"/>
  <c r="B17" i="1"/>
  <c r="E17" i="1" s="1"/>
  <c r="B18" i="1" l="1"/>
  <c r="D17" i="1"/>
  <c r="C17" i="1"/>
  <c r="C18" i="1" l="1"/>
  <c r="E18" i="1"/>
  <c r="B19" i="1"/>
  <c r="D18" i="1"/>
  <c r="C19" i="1" l="1"/>
  <c r="E19" i="1"/>
  <c r="B20" i="1"/>
  <c r="D19" i="1"/>
  <c r="D20" i="1" l="1"/>
  <c r="E20" i="1"/>
  <c r="B21" i="1"/>
  <c r="C20" i="1"/>
  <c r="C21" i="1" l="1"/>
  <c r="E21" i="1"/>
  <c r="B22" i="1"/>
  <c r="D21" i="1"/>
  <c r="D22" i="1" l="1"/>
  <c r="E22" i="1"/>
  <c r="B23" i="1"/>
  <c r="C22" i="1"/>
  <c r="B24" i="1" l="1"/>
  <c r="E24" i="1" s="1"/>
  <c r="E23" i="1"/>
  <c r="D23" i="1"/>
  <c r="C23" i="1"/>
  <c r="B25" i="1" l="1"/>
  <c r="E25" i="1" s="1"/>
  <c r="C24" i="1"/>
  <c r="D24" i="1"/>
  <c r="C25" i="1" l="1"/>
  <c r="B26" i="1"/>
  <c r="E26" i="1" s="1"/>
  <c r="D25" i="1"/>
  <c r="D26" i="1" l="1"/>
  <c r="C26" i="1"/>
  <c r="B27" i="1"/>
  <c r="E27" i="1" s="1"/>
  <c r="B28" i="1" l="1"/>
  <c r="E28" i="1" s="1"/>
  <c r="C27" i="1"/>
  <c r="D27" i="1"/>
  <c r="B29" i="1" l="1"/>
  <c r="E29" i="1" s="1"/>
  <c r="C28" i="1"/>
  <c r="D28" i="1"/>
  <c r="B30" i="1" l="1"/>
  <c r="E30" i="1" s="1"/>
  <c r="D29" i="1"/>
  <c r="C29" i="1"/>
  <c r="B31" i="1" l="1"/>
  <c r="E31" i="1" s="1"/>
  <c r="D30" i="1"/>
  <c r="C30" i="1"/>
  <c r="B32" i="1" l="1"/>
  <c r="E32" i="1" s="1"/>
  <c r="D31" i="1"/>
  <c r="C31" i="1"/>
  <c r="B33" i="1" l="1"/>
  <c r="B34" i="1" s="1"/>
  <c r="D32" i="1"/>
  <c r="C32" i="1"/>
  <c r="D33" i="1"/>
  <c r="C33" i="1" l="1"/>
  <c r="E33" i="1"/>
  <c r="B35" i="1"/>
  <c r="E34" i="1"/>
  <c r="C34" i="1"/>
  <c r="D34" i="1"/>
  <c r="B36" i="1" l="1"/>
  <c r="E36" i="1" s="1"/>
  <c r="E35" i="1"/>
  <c r="C35" i="1"/>
  <c r="D35" i="1"/>
  <c r="B39" i="1" l="1"/>
  <c r="C36" i="1"/>
  <c r="D36" i="1"/>
  <c r="B38" i="1" l="1"/>
  <c r="B5" i="4" s="1"/>
  <c r="E39" i="1"/>
  <c r="C39" i="1"/>
  <c r="D39" i="1"/>
  <c r="B40" i="1"/>
  <c r="E40" i="1" s="1"/>
  <c r="A38" i="1" l="1"/>
  <c r="F1" i="1"/>
  <c r="C40" i="1"/>
  <c r="B41" i="1"/>
  <c r="E41" i="1" s="1"/>
  <c r="D40" i="1"/>
  <c r="D41" i="1" l="1"/>
  <c r="C41" i="1"/>
  <c r="B42" i="1"/>
  <c r="E42" i="1" s="1"/>
  <c r="C42" i="1" l="1"/>
  <c r="D42" i="1"/>
  <c r="B43" i="1"/>
  <c r="E43" i="1" s="1"/>
  <c r="D43" i="1" l="1"/>
  <c r="C43" i="1"/>
  <c r="B44" i="1"/>
  <c r="E44" i="1" s="1"/>
  <c r="D44" i="1" l="1"/>
  <c r="C44" i="1"/>
  <c r="B45" i="1"/>
  <c r="E45" i="1" s="1"/>
  <c r="D45" i="1" l="1"/>
  <c r="C45" i="1"/>
  <c r="B46" i="1"/>
  <c r="E46" i="1" s="1"/>
  <c r="D46" i="1" l="1"/>
  <c r="C46" i="1"/>
  <c r="B47" i="1"/>
  <c r="E47" i="1" s="1"/>
  <c r="D47" i="1" l="1"/>
  <c r="C47" i="1"/>
  <c r="B48" i="1"/>
  <c r="E48" i="1" s="1"/>
  <c r="C48" i="1" l="1"/>
  <c r="D48" i="1"/>
  <c r="B49" i="1"/>
  <c r="E49" i="1" s="1"/>
  <c r="D49" i="1" l="1"/>
  <c r="B50" i="1"/>
  <c r="E50" i="1" s="1"/>
  <c r="C49" i="1"/>
  <c r="D50" i="1" l="1"/>
  <c r="C50" i="1"/>
  <c r="B51" i="1"/>
  <c r="E51" i="1" s="1"/>
  <c r="C51" i="1" l="1"/>
  <c r="D51" i="1"/>
  <c r="B52" i="1"/>
  <c r="E52" i="1" s="1"/>
  <c r="C52" i="1" l="1"/>
  <c r="D52" i="1"/>
  <c r="B53" i="1"/>
  <c r="E53" i="1" s="1"/>
  <c r="C53" i="1" l="1"/>
  <c r="D53" i="1"/>
  <c r="B54" i="1"/>
  <c r="E54" i="1" s="1"/>
  <c r="C54" i="1" l="1"/>
  <c r="D54" i="1"/>
  <c r="B55" i="1"/>
  <c r="E55" i="1" s="1"/>
  <c r="C55" i="1" l="1"/>
  <c r="D55" i="1"/>
  <c r="B56" i="1"/>
  <c r="E56" i="1" s="1"/>
  <c r="C56" i="1" l="1"/>
  <c r="D56" i="1"/>
  <c r="B57" i="1"/>
  <c r="E57" i="1" s="1"/>
  <c r="C57" i="1" l="1"/>
  <c r="D57" i="1"/>
  <c r="B58" i="1"/>
  <c r="E58" i="1" s="1"/>
  <c r="C58" i="1" l="1"/>
  <c r="D58" i="1"/>
  <c r="B59" i="1"/>
  <c r="E59" i="1" s="1"/>
  <c r="C59" i="1" l="1"/>
  <c r="D59" i="1"/>
  <c r="B60" i="1"/>
  <c r="E60" i="1" s="1"/>
  <c r="D60" i="1" l="1"/>
  <c r="C60" i="1"/>
  <c r="B61" i="1"/>
  <c r="E61" i="1" s="1"/>
  <c r="D61" i="1" l="1"/>
  <c r="C61" i="1"/>
  <c r="B62" i="1"/>
  <c r="E62" i="1" s="1"/>
  <c r="D62" i="1" l="1"/>
  <c r="C62" i="1"/>
  <c r="B63" i="1"/>
  <c r="E63" i="1" s="1"/>
  <c r="C63" i="1" l="1"/>
  <c r="D63" i="1"/>
  <c r="B64" i="1"/>
  <c r="E64" i="1" s="1"/>
  <c r="C64" i="1" l="1"/>
  <c r="D64" i="1"/>
  <c r="B65" i="1"/>
  <c r="E65" i="1" s="1"/>
  <c r="C65" i="1" l="1"/>
  <c r="D65" i="1"/>
  <c r="B66" i="1"/>
  <c r="B67" i="1" l="1"/>
  <c r="C67" i="1" s="1"/>
  <c r="E66" i="1"/>
  <c r="D67" i="1"/>
  <c r="D66" i="1"/>
  <c r="C66" i="1"/>
  <c r="B68" i="1" l="1"/>
  <c r="D68" i="1" s="1"/>
  <c r="E67" i="1"/>
  <c r="C68" i="1" l="1"/>
  <c r="B69" i="1"/>
  <c r="C69" i="1" s="1"/>
  <c r="E68" i="1"/>
  <c r="D69" i="1" l="1"/>
  <c r="E69" i="1"/>
  <c r="B72" i="1"/>
  <c r="B71" i="1" l="1"/>
  <c r="B6" i="4" s="1"/>
  <c r="E72" i="1"/>
  <c r="B73" i="1"/>
  <c r="D72" i="1"/>
  <c r="C72" i="1"/>
  <c r="A71" i="1" l="1"/>
  <c r="G1" i="1"/>
  <c r="E73" i="1"/>
  <c r="D73" i="1"/>
  <c r="C73" i="1"/>
  <c r="B74" i="1"/>
  <c r="E74" i="1" l="1"/>
  <c r="C74" i="1"/>
  <c r="D74" i="1"/>
  <c r="B75" i="1"/>
  <c r="E75" i="1" l="1"/>
  <c r="B76" i="1"/>
  <c r="C75" i="1"/>
  <c r="D75" i="1"/>
  <c r="E76" i="1" l="1"/>
  <c r="B77" i="1"/>
  <c r="C76" i="1"/>
  <c r="D76" i="1"/>
  <c r="E77" i="1" l="1"/>
  <c r="B78" i="1"/>
  <c r="C77" i="1"/>
  <c r="D77" i="1"/>
  <c r="E78" i="1" l="1"/>
  <c r="B79" i="1"/>
  <c r="D78" i="1"/>
  <c r="C78" i="1"/>
  <c r="E79" i="1" l="1"/>
  <c r="B80" i="1"/>
  <c r="C79" i="1"/>
  <c r="D79" i="1"/>
  <c r="E80" i="1" l="1"/>
  <c r="B81" i="1"/>
  <c r="D80" i="1"/>
  <c r="C80" i="1"/>
  <c r="E81" i="1" l="1"/>
  <c r="B82" i="1"/>
  <c r="D81" i="1"/>
  <c r="C81" i="1"/>
  <c r="E82" i="1" l="1"/>
  <c r="C82" i="1"/>
  <c r="D82" i="1"/>
  <c r="B83" i="1"/>
  <c r="E83" i="1" l="1"/>
  <c r="D83" i="1"/>
  <c r="C83" i="1"/>
  <c r="B84" i="1"/>
  <c r="E84" i="1" l="1"/>
  <c r="C84" i="1"/>
  <c r="D84" i="1"/>
  <c r="B85" i="1"/>
  <c r="E85" i="1" l="1"/>
  <c r="D85" i="1"/>
  <c r="C85" i="1"/>
  <c r="B86" i="1"/>
  <c r="E86" i="1" l="1"/>
  <c r="C86" i="1"/>
  <c r="D86" i="1"/>
  <c r="B87" i="1"/>
  <c r="E87" i="1" l="1"/>
  <c r="D87" i="1"/>
  <c r="C87" i="1"/>
  <c r="B88" i="1"/>
  <c r="E88" i="1" l="1"/>
  <c r="D88" i="1"/>
  <c r="C88" i="1"/>
  <c r="B89" i="1"/>
  <c r="E89" i="1" l="1"/>
  <c r="D89" i="1"/>
  <c r="C89" i="1"/>
  <c r="B90" i="1"/>
  <c r="E90" i="1" l="1"/>
  <c r="D90" i="1"/>
  <c r="C90" i="1"/>
  <c r="B91" i="1"/>
  <c r="E91" i="1" l="1"/>
  <c r="D91" i="1"/>
  <c r="C91" i="1"/>
  <c r="B92" i="1"/>
  <c r="E92" i="1" l="1"/>
  <c r="C92" i="1"/>
  <c r="D92" i="1"/>
  <c r="B93" i="1"/>
  <c r="E93" i="1" l="1"/>
  <c r="D93" i="1"/>
  <c r="C93" i="1"/>
  <c r="B94" i="1"/>
  <c r="E94" i="1" l="1"/>
  <c r="D94" i="1"/>
  <c r="C94" i="1"/>
  <c r="B95" i="1"/>
  <c r="E95" i="1" l="1"/>
  <c r="D95" i="1"/>
  <c r="C95" i="1"/>
  <c r="B96" i="1"/>
  <c r="E96" i="1" l="1"/>
  <c r="D96" i="1"/>
  <c r="C96" i="1"/>
  <c r="B97" i="1"/>
  <c r="E97" i="1" l="1"/>
  <c r="C97" i="1"/>
  <c r="D97" i="1"/>
  <c r="B98" i="1"/>
  <c r="E98" i="1" l="1"/>
  <c r="C98" i="1"/>
  <c r="D98" i="1"/>
  <c r="B99" i="1"/>
  <c r="B100" i="1" l="1"/>
  <c r="E99" i="1"/>
  <c r="C99" i="1"/>
  <c r="D99" i="1"/>
  <c r="B101" i="1" l="1"/>
  <c r="E100" i="1"/>
  <c r="C100" i="1"/>
  <c r="D100" i="1"/>
  <c r="B102" i="1" l="1"/>
  <c r="E101" i="1"/>
  <c r="C101" i="1"/>
  <c r="D101" i="1"/>
  <c r="E102" i="1" l="1"/>
  <c r="B105" i="1"/>
  <c r="C102" i="1"/>
  <c r="D102" i="1"/>
  <c r="B104" i="1" l="1"/>
  <c r="B7" i="4" s="1"/>
  <c r="E105" i="1"/>
  <c r="B106" i="1"/>
  <c r="C105" i="1"/>
  <c r="D105" i="1"/>
  <c r="A104" i="1" l="1"/>
  <c r="H1" i="1"/>
  <c r="E106" i="1"/>
  <c r="B107" i="1"/>
  <c r="D106" i="1"/>
  <c r="C106" i="1"/>
  <c r="E107" i="1" l="1"/>
  <c r="D107" i="1"/>
  <c r="C107" i="1"/>
  <c r="B108" i="1"/>
  <c r="E108" i="1" l="1"/>
  <c r="B109" i="1"/>
  <c r="D108" i="1"/>
  <c r="C108" i="1"/>
  <c r="E109" i="1" l="1"/>
  <c r="D109" i="1"/>
  <c r="C109" i="1"/>
  <c r="B110" i="1"/>
  <c r="E110" i="1" l="1"/>
  <c r="C110" i="1"/>
  <c r="D110" i="1"/>
  <c r="B111" i="1"/>
  <c r="E111" i="1" l="1"/>
  <c r="D111" i="1"/>
  <c r="C111" i="1"/>
  <c r="B112" i="1"/>
  <c r="E112" i="1" l="1"/>
  <c r="D112" i="1"/>
  <c r="C112" i="1"/>
  <c r="B113" i="1"/>
  <c r="E113" i="1" l="1"/>
  <c r="C113" i="1"/>
  <c r="D113" i="1"/>
  <c r="B114" i="1"/>
  <c r="E114" i="1" l="1"/>
  <c r="D114" i="1"/>
  <c r="C114" i="1"/>
  <c r="B115" i="1"/>
  <c r="E115" i="1" l="1"/>
  <c r="C115" i="1"/>
  <c r="D115" i="1"/>
  <c r="B116" i="1"/>
  <c r="E116" i="1" l="1"/>
  <c r="D116" i="1"/>
  <c r="B117" i="1"/>
  <c r="C116" i="1"/>
  <c r="E117" i="1" l="1"/>
  <c r="D117" i="1"/>
  <c r="C117" i="1"/>
  <c r="B118" i="1"/>
  <c r="E118" i="1" l="1"/>
  <c r="C118" i="1"/>
  <c r="D118" i="1"/>
  <c r="B119" i="1"/>
  <c r="E119" i="1" l="1"/>
  <c r="C119" i="1"/>
  <c r="D119" i="1"/>
  <c r="B120" i="1"/>
  <c r="E120" i="1" l="1"/>
  <c r="C120" i="1"/>
  <c r="D120" i="1"/>
  <c r="B121" i="1"/>
  <c r="E121" i="1" l="1"/>
  <c r="C121" i="1"/>
  <c r="D121" i="1"/>
  <c r="B122" i="1"/>
  <c r="E122" i="1" l="1"/>
  <c r="C122" i="1"/>
  <c r="D122" i="1"/>
  <c r="B123" i="1"/>
  <c r="E123" i="1" l="1"/>
  <c r="B124" i="1"/>
  <c r="C123" i="1"/>
  <c r="D123" i="1"/>
  <c r="E124" i="1" l="1"/>
  <c r="B125" i="1"/>
  <c r="C124" i="1"/>
  <c r="D124" i="1"/>
  <c r="E125" i="1" l="1"/>
  <c r="B126" i="1"/>
  <c r="C125" i="1"/>
  <c r="D125" i="1"/>
  <c r="E126" i="1" l="1"/>
  <c r="B127" i="1"/>
  <c r="D126" i="1"/>
  <c r="C126" i="1"/>
  <c r="E127" i="1" l="1"/>
  <c r="B128" i="1"/>
  <c r="D127" i="1"/>
  <c r="C127" i="1"/>
  <c r="E128" i="1" l="1"/>
  <c r="B129" i="1"/>
  <c r="D128" i="1"/>
  <c r="C128" i="1"/>
  <c r="E129" i="1" l="1"/>
  <c r="B130" i="1"/>
  <c r="D129" i="1"/>
  <c r="C129" i="1"/>
  <c r="E130" i="1" l="1"/>
  <c r="B131" i="1"/>
  <c r="C130" i="1"/>
  <c r="D130" i="1"/>
  <c r="B132" i="1" l="1"/>
  <c r="E131" i="1"/>
  <c r="C131" i="1"/>
  <c r="D131" i="1"/>
  <c r="B133" i="1" l="1"/>
  <c r="E132" i="1"/>
  <c r="D132" i="1"/>
  <c r="C132" i="1"/>
  <c r="B134" i="1" l="1"/>
  <c r="E133" i="1"/>
  <c r="D133" i="1"/>
  <c r="C133" i="1"/>
  <c r="B135" i="1" l="1"/>
  <c r="E134" i="1"/>
  <c r="D134" i="1"/>
  <c r="C134" i="1"/>
  <c r="B138" i="1" l="1"/>
  <c r="E135" i="1"/>
  <c r="C135" i="1"/>
  <c r="D135" i="1"/>
  <c r="B137" i="1" l="1"/>
  <c r="B8" i="4" s="1"/>
  <c r="E138" i="1"/>
  <c r="B139" i="1"/>
  <c r="C138" i="1"/>
  <c r="D138" i="1"/>
  <c r="A137" i="1" l="1"/>
  <c r="I1" i="1"/>
  <c r="E139" i="1"/>
  <c r="C139" i="1"/>
  <c r="B140" i="1"/>
  <c r="D139" i="1"/>
  <c r="E140" i="1" l="1"/>
  <c r="B141" i="1"/>
  <c r="D140" i="1"/>
  <c r="C140" i="1"/>
  <c r="E141" i="1" l="1"/>
  <c r="C141" i="1"/>
  <c r="D141" i="1"/>
  <c r="B142" i="1"/>
  <c r="E142" i="1" l="1"/>
  <c r="B143" i="1"/>
  <c r="C142" i="1"/>
  <c r="D142" i="1"/>
  <c r="E143" i="1" l="1"/>
  <c r="B144" i="1"/>
  <c r="C143" i="1"/>
  <c r="D143" i="1"/>
  <c r="E144" i="1" l="1"/>
  <c r="B145" i="1"/>
  <c r="D144" i="1"/>
  <c r="C144" i="1"/>
  <c r="E145" i="1" l="1"/>
  <c r="D145" i="1"/>
  <c r="C145" i="1"/>
  <c r="B146" i="1"/>
  <c r="E146" i="1" l="1"/>
  <c r="B147" i="1"/>
  <c r="C146" i="1"/>
  <c r="D146" i="1"/>
  <c r="E147" i="1" l="1"/>
  <c r="B148" i="1"/>
  <c r="D147" i="1"/>
  <c r="C147" i="1"/>
  <c r="E148" i="1" l="1"/>
  <c r="B149" i="1"/>
  <c r="D148" i="1"/>
  <c r="C148" i="1"/>
  <c r="E149" i="1" l="1"/>
  <c r="D149" i="1"/>
  <c r="C149" i="1"/>
  <c r="B150" i="1"/>
  <c r="E150" i="1" l="1"/>
  <c r="B151" i="1"/>
  <c r="D150" i="1"/>
  <c r="C150" i="1"/>
  <c r="E151" i="1" l="1"/>
  <c r="C151" i="1"/>
  <c r="D151" i="1"/>
  <c r="B152" i="1"/>
  <c r="E152" i="1" l="1"/>
  <c r="B153" i="1"/>
  <c r="D152" i="1"/>
  <c r="C152" i="1"/>
  <c r="E153" i="1" l="1"/>
  <c r="B154" i="1"/>
  <c r="D153" i="1"/>
  <c r="C153" i="1"/>
  <c r="E154" i="1" l="1"/>
  <c r="B155" i="1"/>
  <c r="D154" i="1"/>
  <c r="C154" i="1"/>
  <c r="E155" i="1" l="1"/>
  <c r="B156" i="1"/>
  <c r="C155" i="1"/>
  <c r="D155" i="1"/>
  <c r="E156" i="1" l="1"/>
  <c r="D156" i="1"/>
  <c r="C156" i="1"/>
  <c r="B157" i="1"/>
  <c r="E157" i="1" l="1"/>
  <c r="D157" i="1"/>
  <c r="C157" i="1"/>
  <c r="B158" i="1"/>
  <c r="E158" i="1" l="1"/>
  <c r="B159" i="1"/>
  <c r="C158" i="1"/>
  <c r="D158" i="1"/>
  <c r="E159" i="1" l="1"/>
  <c r="B160" i="1"/>
  <c r="C159" i="1"/>
  <c r="D159" i="1"/>
  <c r="E160" i="1" l="1"/>
  <c r="B161" i="1"/>
  <c r="D160" i="1"/>
  <c r="C160" i="1"/>
  <c r="E161" i="1" l="1"/>
  <c r="C161" i="1"/>
  <c r="D161" i="1"/>
  <c r="B162" i="1"/>
  <c r="E162" i="1" l="1"/>
  <c r="B163" i="1"/>
  <c r="C162" i="1"/>
  <c r="D162" i="1"/>
  <c r="E163" i="1" l="1"/>
  <c r="B164" i="1"/>
  <c r="D163" i="1"/>
  <c r="C163" i="1"/>
  <c r="E164" i="1" l="1"/>
  <c r="B165" i="1"/>
  <c r="C164" i="1"/>
  <c r="D164" i="1"/>
  <c r="E165" i="1" l="1"/>
  <c r="C165" i="1"/>
  <c r="B166" i="1"/>
  <c r="D165" i="1"/>
  <c r="B167" i="1" l="1"/>
  <c r="E166" i="1"/>
  <c r="D166" i="1"/>
  <c r="C166" i="1"/>
  <c r="B168" i="1" l="1"/>
  <c r="E167" i="1"/>
  <c r="D167" i="1"/>
  <c r="C167" i="1"/>
  <c r="B171" i="1" l="1"/>
  <c r="E168" i="1"/>
  <c r="D168" i="1"/>
  <c r="C168" i="1"/>
  <c r="E171" i="1" l="1"/>
  <c r="B170" i="1"/>
  <c r="B9" i="4" s="1"/>
  <c r="B172" i="1"/>
  <c r="C171" i="1"/>
  <c r="D171" i="1"/>
  <c r="A170" i="1" l="1"/>
  <c r="J1" i="1"/>
  <c r="E172" i="1"/>
  <c r="D172" i="1"/>
  <c r="C172" i="1"/>
  <c r="B173" i="1"/>
  <c r="E173" i="1" l="1"/>
  <c r="B174" i="1"/>
  <c r="D173" i="1"/>
  <c r="C173" i="1"/>
  <c r="E174" i="1" l="1"/>
  <c r="B175" i="1"/>
  <c r="C174" i="1"/>
  <c r="D174" i="1"/>
  <c r="E175" i="1" l="1"/>
  <c r="C175" i="1"/>
  <c r="B176" i="1"/>
  <c r="D175" i="1"/>
  <c r="E176" i="1" l="1"/>
  <c r="B177" i="1"/>
  <c r="D176" i="1"/>
  <c r="C176" i="1"/>
  <c r="E177" i="1" l="1"/>
  <c r="B178" i="1"/>
  <c r="D177" i="1"/>
  <c r="C177" i="1"/>
  <c r="E178" i="1" l="1"/>
  <c r="C178" i="1"/>
  <c r="D178" i="1"/>
  <c r="B179" i="1"/>
  <c r="E179" i="1" l="1"/>
  <c r="D179" i="1"/>
  <c r="C179" i="1"/>
  <c r="B180" i="1"/>
  <c r="E180" i="1" l="1"/>
  <c r="B181" i="1"/>
  <c r="C180" i="1"/>
  <c r="D180" i="1"/>
  <c r="E181" i="1" l="1"/>
  <c r="D181" i="1"/>
  <c r="C181" i="1"/>
  <c r="B182" i="1"/>
  <c r="E182" i="1" l="1"/>
  <c r="B183" i="1"/>
  <c r="D182" i="1"/>
  <c r="C182" i="1"/>
  <c r="E183" i="1" l="1"/>
  <c r="B184" i="1"/>
  <c r="C183" i="1"/>
  <c r="D183" i="1"/>
  <c r="E184" i="1" l="1"/>
  <c r="C184" i="1"/>
  <c r="D184" i="1"/>
  <c r="B185" i="1"/>
  <c r="E185" i="1" l="1"/>
  <c r="D185" i="1"/>
  <c r="C185" i="1"/>
  <c r="B186" i="1"/>
  <c r="E186" i="1" l="1"/>
  <c r="C186" i="1"/>
  <c r="D186" i="1"/>
  <c r="B187" i="1"/>
  <c r="E187" i="1" l="1"/>
  <c r="C187" i="1"/>
  <c r="B188" i="1"/>
  <c r="D187" i="1"/>
  <c r="E188" i="1" l="1"/>
  <c r="C188" i="1"/>
  <c r="D188" i="1"/>
  <c r="B189" i="1"/>
  <c r="E189" i="1" l="1"/>
  <c r="C189" i="1"/>
  <c r="D189" i="1"/>
  <c r="B190" i="1"/>
  <c r="E190" i="1" l="1"/>
  <c r="B191" i="1"/>
  <c r="D190" i="1"/>
  <c r="C190" i="1"/>
  <c r="E191" i="1" l="1"/>
  <c r="C191" i="1"/>
  <c r="D191" i="1"/>
  <c r="B192" i="1"/>
  <c r="E192" i="1" l="1"/>
  <c r="B193" i="1"/>
  <c r="D192" i="1"/>
  <c r="C192" i="1"/>
  <c r="E193" i="1" l="1"/>
  <c r="D193" i="1"/>
  <c r="C193" i="1"/>
  <c r="B194" i="1"/>
  <c r="E194" i="1" l="1"/>
  <c r="D194" i="1"/>
  <c r="C194" i="1"/>
  <c r="B195" i="1"/>
  <c r="E195" i="1" l="1"/>
  <c r="D195" i="1"/>
  <c r="C195" i="1"/>
  <c r="B196" i="1"/>
  <c r="E196" i="1" l="1"/>
  <c r="C196" i="1"/>
  <c r="D196" i="1"/>
  <c r="B197" i="1"/>
  <c r="E197" i="1" l="1"/>
  <c r="B198" i="1"/>
  <c r="C197" i="1"/>
  <c r="D197" i="1"/>
  <c r="B199" i="1" l="1"/>
  <c r="E198" i="1"/>
  <c r="C198" i="1"/>
  <c r="D198" i="1"/>
  <c r="B200" i="1" l="1"/>
  <c r="E199" i="1"/>
  <c r="C199" i="1"/>
  <c r="D199" i="1"/>
  <c r="B201" i="1" l="1"/>
  <c r="E200" i="1"/>
  <c r="D200" i="1"/>
  <c r="C200" i="1"/>
  <c r="B204" i="1" l="1"/>
  <c r="E201" i="1"/>
  <c r="D201" i="1"/>
  <c r="C201" i="1"/>
  <c r="E204" i="1" l="1"/>
  <c r="B203" i="1"/>
  <c r="B10" i="4" s="1"/>
  <c r="B205" i="1"/>
  <c r="C204" i="1"/>
  <c r="D204" i="1"/>
  <c r="A203" i="1" l="1"/>
  <c r="E2" i="1"/>
  <c r="E205" i="1"/>
  <c r="B206" i="1"/>
  <c r="D205" i="1"/>
  <c r="C205" i="1"/>
  <c r="E206" i="1" l="1"/>
  <c r="C206" i="1"/>
  <c r="D206" i="1"/>
  <c r="B207" i="1"/>
  <c r="E207" i="1" l="1"/>
  <c r="C207" i="1"/>
  <c r="B208" i="1"/>
  <c r="D207" i="1"/>
  <c r="E208" i="1" l="1"/>
  <c r="B209" i="1"/>
  <c r="C208" i="1"/>
  <c r="D208" i="1"/>
  <c r="E209" i="1" l="1"/>
  <c r="C209" i="1"/>
  <c r="B210" i="1"/>
  <c r="D209" i="1"/>
  <c r="E210" i="1" l="1"/>
  <c r="B211" i="1"/>
  <c r="D210" i="1"/>
  <c r="C210" i="1"/>
  <c r="E211" i="1" l="1"/>
  <c r="B212" i="1"/>
  <c r="D211" i="1"/>
  <c r="C211" i="1"/>
  <c r="E212" i="1" l="1"/>
  <c r="B213" i="1"/>
  <c r="D212" i="1"/>
  <c r="C212" i="1"/>
  <c r="E213" i="1" l="1"/>
  <c r="B214" i="1"/>
  <c r="D213" i="1"/>
  <c r="C213" i="1"/>
  <c r="E214" i="1" l="1"/>
  <c r="B215" i="1"/>
  <c r="C214" i="1"/>
  <c r="D214" i="1"/>
  <c r="E215" i="1" l="1"/>
  <c r="B216" i="1"/>
  <c r="D215" i="1"/>
  <c r="C215" i="1"/>
  <c r="E216" i="1" l="1"/>
  <c r="B217" i="1"/>
  <c r="C216" i="1"/>
  <c r="D216" i="1"/>
  <c r="E217" i="1" l="1"/>
  <c r="B218" i="1"/>
  <c r="D217" i="1"/>
  <c r="C217" i="1"/>
  <c r="E218" i="1" l="1"/>
  <c r="B219" i="1"/>
  <c r="D218" i="1"/>
  <c r="C218" i="1"/>
  <c r="E219" i="1" l="1"/>
  <c r="B220" i="1"/>
  <c r="C219" i="1"/>
  <c r="D219" i="1"/>
  <c r="E220" i="1" l="1"/>
  <c r="B221" i="1"/>
  <c r="D220" i="1"/>
  <c r="C220" i="1"/>
  <c r="E221" i="1" l="1"/>
  <c r="B222" i="1"/>
  <c r="C221" i="1"/>
  <c r="D221" i="1"/>
  <c r="E222" i="1" l="1"/>
  <c r="C222" i="1"/>
  <c r="B223" i="1"/>
  <c r="D222" i="1"/>
  <c r="E223" i="1" l="1"/>
  <c r="D223" i="1"/>
  <c r="B224" i="1"/>
  <c r="C223" i="1"/>
  <c r="E224" i="1" l="1"/>
  <c r="D224" i="1"/>
  <c r="C224" i="1"/>
  <c r="B225" i="1"/>
  <c r="E225" i="1" l="1"/>
  <c r="B226" i="1"/>
  <c r="C225" i="1"/>
  <c r="D225" i="1"/>
  <c r="E226" i="1" l="1"/>
  <c r="B227" i="1"/>
  <c r="D226" i="1"/>
  <c r="C226" i="1"/>
  <c r="E227" i="1" l="1"/>
  <c r="B228" i="1"/>
  <c r="D227" i="1"/>
  <c r="C227" i="1"/>
  <c r="E228" i="1" l="1"/>
  <c r="C228" i="1"/>
  <c r="D228" i="1"/>
  <c r="B229" i="1"/>
  <c r="E229" i="1" l="1"/>
  <c r="B230" i="1"/>
  <c r="D229" i="1"/>
  <c r="C229" i="1"/>
  <c r="E230" i="1" l="1"/>
  <c r="D230" i="1"/>
  <c r="C230" i="1"/>
  <c r="B231" i="1"/>
  <c r="B232" i="1" l="1"/>
  <c r="E231" i="1"/>
  <c r="C231" i="1"/>
  <c r="D231" i="1"/>
  <c r="B233" i="1" l="1"/>
  <c r="E232" i="1"/>
  <c r="D232" i="1"/>
  <c r="C232" i="1"/>
  <c r="B234" i="1" l="1"/>
  <c r="E233" i="1"/>
  <c r="C233" i="1"/>
  <c r="D233" i="1"/>
  <c r="B237" i="1" l="1"/>
  <c r="E234" i="1"/>
  <c r="C234" i="1"/>
  <c r="D234" i="1"/>
  <c r="B236" i="1" l="1"/>
  <c r="B11" i="4" s="1"/>
  <c r="E237" i="1"/>
  <c r="B238" i="1"/>
  <c r="C237" i="1"/>
  <c r="D237" i="1"/>
  <c r="A236" i="1" l="1"/>
  <c r="F2" i="1"/>
  <c r="E238" i="1"/>
  <c r="B239" i="1"/>
  <c r="C238" i="1"/>
  <c r="D238" i="1"/>
  <c r="E239" i="1" l="1"/>
  <c r="B240" i="1"/>
  <c r="C239" i="1"/>
  <c r="D239" i="1"/>
  <c r="E240" i="1" l="1"/>
  <c r="B241" i="1"/>
  <c r="D240" i="1"/>
  <c r="C240" i="1"/>
  <c r="E241" i="1" l="1"/>
  <c r="C241" i="1"/>
  <c r="D241" i="1"/>
  <c r="B242" i="1"/>
  <c r="E242" i="1" l="1"/>
  <c r="B243" i="1"/>
  <c r="C242" i="1"/>
  <c r="D242" i="1"/>
  <c r="E243" i="1" l="1"/>
  <c r="C243" i="1"/>
  <c r="D243" i="1"/>
  <c r="B244" i="1"/>
  <c r="E244" i="1" l="1"/>
  <c r="C244" i="1"/>
  <c r="B245" i="1"/>
  <c r="D244" i="1"/>
  <c r="E245" i="1" l="1"/>
  <c r="D245" i="1"/>
  <c r="C245" i="1"/>
  <c r="B246" i="1"/>
  <c r="E246" i="1" l="1"/>
  <c r="B247" i="1"/>
  <c r="C246" i="1"/>
  <c r="D246" i="1"/>
  <c r="E247" i="1" l="1"/>
  <c r="D247" i="1"/>
  <c r="B248" i="1"/>
  <c r="C247" i="1"/>
  <c r="E248" i="1" l="1"/>
  <c r="C248" i="1"/>
  <c r="B249" i="1"/>
  <c r="D248" i="1"/>
  <c r="E249" i="1" l="1"/>
  <c r="C249" i="1"/>
  <c r="D249" i="1"/>
  <c r="B250" i="1"/>
  <c r="E250" i="1" l="1"/>
  <c r="B251" i="1"/>
  <c r="C250" i="1"/>
  <c r="D250" i="1"/>
  <c r="E251" i="1" l="1"/>
  <c r="D251" i="1"/>
  <c r="C251" i="1"/>
  <c r="B252" i="1"/>
  <c r="E252" i="1" l="1"/>
  <c r="D252" i="1"/>
  <c r="C252" i="1"/>
  <c r="B253" i="1"/>
  <c r="E253" i="1" l="1"/>
  <c r="C253" i="1"/>
  <c r="D253" i="1"/>
  <c r="B254" i="1"/>
  <c r="E254" i="1" l="1"/>
  <c r="B255" i="1"/>
  <c r="D254" i="1"/>
  <c r="C254" i="1"/>
  <c r="E255" i="1" l="1"/>
  <c r="C255" i="1"/>
  <c r="D255" i="1"/>
  <c r="B256" i="1"/>
  <c r="E256" i="1" l="1"/>
  <c r="D256" i="1"/>
  <c r="B257" i="1"/>
  <c r="C256" i="1"/>
  <c r="E257" i="1" l="1"/>
  <c r="C257" i="1"/>
  <c r="D257" i="1"/>
  <c r="B258" i="1"/>
  <c r="E258" i="1" l="1"/>
  <c r="B259" i="1"/>
  <c r="C258" i="1"/>
  <c r="D258" i="1"/>
  <c r="E259" i="1" l="1"/>
  <c r="B260" i="1"/>
  <c r="D259" i="1"/>
  <c r="C259" i="1"/>
  <c r="E260" i="1" l="1"/>
  <c r="B261" i="1"/>
  <c r="C260" i="1"/>
  <c r="D260" i="1"/>
  <c r="E261" i="1" l="1"/>
  <c r="B262" i="1"/>
  <c r="D261" i="1"/>
  <c r="C261" i="1"/>
  <c r="E262" i="1" l="1"/>
  <c r="B263" i="1"/>
  <c r="D262" i="1"/>
  <c r="C262" i="1"/>
  <c r="E263" i="1" l="1"/>
  <c r="C263" i="1"/>
  <c r="D263" i="1"/>
  <c r="B264" i="1"/>
  <c r="B265" i="1" l="1"/>
  <c r="E264" i="1"/>
  <c r="C264" i="1"/>
  <c r="D264" i="1"/>
  <c r="B266" i="1" l="1"/>
  <c r="E265" i="1"/>
  <c r="D265" i="1"/>
  <c r="C265" i="1"/>
  <c r="B267" i="1" l="1"/>
  <c r="E266" i="1"/>
  <c r="C266" i="1"/>
  <c r="D266" i="1"/>
  <c r="B270" i="1" l="1"/>
  <c r="E267" i="1"/>
  <c r="C267" i="1"/>
  <c r="D267" i="1"/>
  <c r="B269" i="1" l="1"/>
  <c r="B12" i="4" s="1"/>
  <c r="E270" i="1"/>
  <c r="C270" i="1"/>
  <c r="B271" i="1"/>
  <c r="D270" i="1"/>
  <c r="A269" i="1" l="1"/>
  <c r="G2" i="1"/>
  <c r="E271" i="1"/>
  <c r="C271" i="1"/>
  <c r="B272" i="1"/>
  <c r="D271" i="1"/>
  <c r="E272" i="1" l="1"/>
  <c r="B273" i="1"/>
  <c r="C272" i="1"/>
  <c r="D272" i="1"/>
  <c r="E273" i="1" l="1"/>
  <c r="B274" i="1"/>
  <c r="C273" i="1"/>
  <c r="D273" i="1"/>
  <c r="E274" i="1" l="1"/>
  <c r="B275" i="1"/>
  <c r="D274" i="1"/>
  <c r="C274" i="1"/>
  <c r="E275" i="1" l="1"/>
  <c r="D275" i="1"/>
  <c r="B276" i="1"/>
  <c r="C275" i="1"/>
  <c r="E276" i="1" l="1"/>
  <c r="D276" i="1"/>
  <c r="B277" i="1"/>
  <c r="C276" i="1"/>
  <c r="E277" i="1" l="1"/>
  <c r="D277" i="1"/>
  <c r="C277" i="1"/>
  <c r="B278" i="1"/>
  <c r="E278" i="1" l="1"/>
  <c r="C278" i="1"/>
  <c r="D278" i="1"/>
  <c r="B279" i="1"/>
  <c r="E279" i="1" l="1"/>
  <c r="B280" i="1"/>
  <c r="C279" i="1"/>
  <c r="D279" i="1"/>
  <c r="E280" i="1" l="1"/>
  <c r="C280" i="1"/>
  <c r="B281" i="1"/>
  <c r="D280" i="1"/>
  <c r="E281" i="1" l="1"/>
  <c r="B282" i="1"/>
  <c r="C281" i="1"/>
  <c r="D281" i="1"/>
  <c r="E282" i="1" l="1"/>
  <c r="B283" i="1"/>
  <c r="D282" i="1"/>
  <c r="C282" i="1"/>
  <c r="E283" i="1" l="1"/>
  <c r="C283" i="1"/>
  <c r="D283" i="1"/>
  <c r="B284" i="1"/>
  <c r="E284" i="1" l="1"/>
  <c r="C284" i="1"/>
  <c r="D284" i="1"/>
  <c r="B285" i="1"/>
  <c r="E285" i="1" l="1"/>
  <c r="C285" i="1"/>
  <c r="D285" i="1"/>
  <c r="B286" i="1"/>
  <c r="E286" i="1" l="1"/>
  <c r="C286" i="1"/>
  <c r="D286" i="1"/>
  <c r="B287" i="1"/>
  <c r="E287" i="1" l="1"/>
  <c r="C287" i="1"/>
  <c r="B288" i="1"/>
  <c r="D287" i="1"/>
  <c r="E288" i="1" l="1"/>
  <c r="C288" i="1"/>
  <c r="D288" i="1"/>
  <c r="B289" i="1"/>
  <c r="E289" i="1" l="1"/>
  <c r="B290" i="1"/>
  <c r="C289" i="1"/>
  <c r="D289" i="1"/>
  <c r="E290" i="1" l="1"/>
  <c r="D290" i="1"/>
  <c r="C290" i="1"/>
  <c r="B291" i="1"/>
  <c r="E291" i="1" l="1"/>
  <c r="C291" i="1"/>
  <c r="D291" i="1"/>
  <c r="B292" i="1"/>
  <c r="E292" i="1" l="1"/>
  <c r="D292" i="1"/>
  <c r="C292" i="1"/>
  <c r="B293" i="1"/>
  <c r="E293" i="1" l="1"/>
  <c r="B294" i="1"/>
  <c r="C293" i="1"/>
  <c r="D293" i="1"/>
  <c r="E294" i="1" l="1"/>
  <c r="C294" i="1"/>
  <c r="D294" i="1"/>
  <c r="B295" i="1"/>
  <c r="E295" i="1" l="1"/>
  <c r="B296" i="1"/>
  <c r="C295" i="1"/>
  <c r="D295" i="1"/>
  <c r="E296" i="1" l="1"/>
  <c r="B297" i="1"/>
  <c r="C296" i="1"/>
  <c r="D296" i="1"/>
  <c r="B298" i="1" l="1"/>
  <c r="E297" i="1"/>
  <c r="C297" i="1"/>
  <c r="D297" i="1"/>
  <c r="B299" i="1" l="1"/>
  <c r="E298" i="1"/>
  <c r="C298" i="1"/>
  <c r="D298" i="1"/>
  <c r="B300" i="1" l="1"/>
  <c r="E299" i="1"/>
  <c r="D299" i="1"/>
  <c r="C299" i="1"/>
  <c r="B303" i="1" l="1"/>
  <c r="E300" i="1"/>
  <c r="C300" i="1"/>
  <c r="D300" i="1"/>
  <c r="B302" i="1" l="1"/>
  <c r="B13" i="4" s="1"/>
  <c r="E303" i="1"/>
  <c r="D303" i="1"/>
  <c r="C303" i="1"/>
  <c r="B304" i="1"/>
  <c r="A302" i="1" l="1"/>
  <c r="H2" i="1"/>
  <c r="E304" i="1"/>
  <c r="C304" i="1"/>
  <c r="D304" i="1"/>
  <c r="B305" i="1"/>
  <c r="E305" i="1" l="1"/>
  <c r="B306" i="1"/>
  <c r="C305" i="1"/>
  <c r="D305" i="1"/>
  <c r="E306" i="1" l="1"/>
  <c r="C306" i="1"/>
  <c r="B307" i="1"/>
  <c r="D306" i="1"/>
  <c r="E307" i="1" l="1"/>
  <c r="B308" i="1"/>
  <c r="D307" i="1"/>
  <c r="C307" i="1"/>
  <c r="E308" i="1" l="1"/>
  <c r="B309" i="1"/>
  <c r="C308" i="1"/>
  <c r="D308" i="1"/>
  <c r="E309" i="1" l="1"/>
  <c r="B310" i="1"/>
  <c r="C309" i="1"/>
  <c r="D309" i="1"/>
  <c r="E310" i="1" l="1"/>
  <c r="D310" i="1"/>
  <c r="C310" i="1"/>
  <c r="B311" i="1"/>
  <c r="E311" i="1" l="1"/>
  <c r="D311" i="1"/>
  <c r="C311" i="1"/>
  <c r="B312" i="1"/>
  <c r="E312" i="1" l="1"/>
  <c r="C312" i="1"/>
  <c r="D312" i="1"/>
  <c r="B313" i="1"/>
  <c r="E313" i="1" l="1"/>
  <c r="D313" i="1"/>
  <c r="C313" i="1"/>
  <c r="B314" i="1"/>
  <c r="E314" i="1" l="1"/>
  <c r="C314" i="1"/>
  <c r="D314" i="1"/>
  <c r="B315" i="1"/>
  <c r="E315" i="1" l="1"/>
  <c r="C315" i="1"/>
  <c r="B316" i="1"/>
  <c r="D315" i="1"/>
  <c r="E316" i="1" l="1"/>
  <c r="B317" i="1"/>
  <c r="D316" i="1"/>
  <c r="C316" i="1"/>
  <c r="E317" i="1" l="1"/>
  <c r="B318" i="1"/>
  <c r="D317" i="1"/>
  <c r="C317" i="1"/>
  <c r="E318" i="1" l="1"/>
  <c r="B319" i="1"/>
  <c r="D318" i="1"/>
  <c r="C318" i="1"/>
  <c r="E319" i="1" l="1"/>
  <c r="B320" i="1"/>
  <c r="C319" i="1"/>
  <c r="D319" i="1"/>
  <c r="E320" i="1" l="1"/>
  <c r="B321" i="1"/>
  <c r="C320" i="1"/>
  <c r="D320" i="1"/>
  <c r="E321" i="1" l="1"/>
  <c r="B322" i="1"/>
  <c r="D321" i="1"/>
  <c r="C321" i="1"/>
  <c r="E322" i="1" l="1"/>
  <c r="B323" i="1"/>
  <c r="C322" i="1"/>
  <c r="D322" i="1"/>
  <c r="E323" i="1" l="1"/>
  <c r="D323" i="1"/>
  <c r="B324" i="1"/>
  <c r="C323" i="1"/>
  <c r="E324" i="1" l="1"/>
  <c r="D324" i="1"/>
  <c r="B325" i="1"/>
  <c r="C324" i="1"/>
  <c r="E325" i="1" l="1"/>
  <c r="B326" i="1"/>
  <c r="D325" i="1"/>
  <c r="C325" i="1"/>
  <c r="E326" i="1" l="1"/>
  <c r="D326" i="1"/>
  <c r="C326" i="1"/>
  <c r="B327" i="1"/>
  <c r="E327" i="1" l="1"/>
  <c r="B328" i="1"/>
  <c r="D327" i="1"/>
  <c r="C327" i="1"/>
  <c r="E328" i="1" l="1"/>
  <c r="B329" i="1"/>
  <c r="D328" i="1"/>
  <c r="C328" i="1"/>
  <c r="E329" i="1" l="1"/>
  <c r="D329" i="1"/>
  <c r="B330" i="1"/>
  <c r="C329" i="1"/>
  <c r="B331" i="1" l="1"/>
  <c r="E330" i="1"/>
  <c r="C330" i="1"/>
  <c r="D330" i="1"/>
  <c r="B332" i="1" l="1"/>
  <c r="E331" i="1"/>
  <c r="C331" i="1"/>
  <c r="D331" i="1"/>
  <c r="B333" i="1" l="1"/>
  <c r="E332" i="1"/>
  <c r="C332" i="1"/>
  <c r="D332" i="1"/>
  <c r="B336" i="1" l="1"/>
  <c r="E333" i="1"/>
  <c r="C333" i="1"/>
  <c r="D333" i="1"/>
  <c r="B335" i="1" l="1"/>
  <c r="B14" i="4" s="1"/>
  <c r="E336" i="1"/>
  <c r="B337" i="1"/>
  <c r="D336" i="1"/>
  <c r="C336" i="1"/>
  <c r="A335" i="1" l="1"/>
  <c r="I2" i="1"/>
  <c r="E337" i="1"/>
  <c r="B338" i="1"/>
  <c r="D337" i="1"/>
  <c r="C337" i="1"/>
  <c r="E338" i="1" l="1"/>
  <c r="B339" i="1"/>
  <c r="C338" i="1"/>
  <c r="D338" i="1"/>
  <c r="E339" i="1" l="1"/>
  <c r="B340" i="1"/>
  <c r="D339" i="1"/>
  <c r="C339" i="1"/>
  <c r="E340" i="1" l="1"/>
  <c r="B341" i="1"/>
  <c r="C340" i="1"/>
  <c r="D340" i="1"/>
  <c r="E341" i="1" l="1"/>
  <c r="B342" i="1"/>
  <c r="C341" i="1"/>
  <c r="D341" i="1"/>
  <c r="E342" i="1" l="1"/>
  <c r="B343" i="1"/>
  <c r="C342" i="1"/>
  <c r="D342" i="1"/>
  <c r="E343" i="1" l="1"/>
  <c r="B344" i="1"/>
  <c r="C343" i="1"/>
  <c r="D343" i="1"/>
  <c r="E344" i="1" l="1"/>
  <c r="D344" i="1"/>
  <c r="B345" i="1"/>
  <c r="C344" i="1"/>
  <c r="E345" i="1" l="1"/>
  <c r="C345" i="1"/>
  <c r="B346" i="1"/>
  <c r="D345" i="1"/>
  <c r="E346" i="1" l="1"/>
  <c r="B347" i="1"/>
  <c r="D346" i="1"/>
  <c r="C346" i="1"/>
  <c r="E347" i="1" l="1"/>
  <c r="D347" i="1"/>
  <c r="C347" i="1"/>
  <c r="B348" i="1"/>
  <c r="E348" i="1" l="1"/>
  <c r="B349" i="1"/>
  <c r="C348" i="1"/>
  <c r="D348" i="1"/>
  <c r="E349" i="1" l="1"/>
  <c r="B350" i="1"/>
  <c r="C349" i="1"/>
  <c r="D349" i="1"/>
  <c r="E350" i="1" l="1"/>
  <c r="D350" i="1"/>
  <c r="C350" i="1"/>
  <c r="B351" i="1"/>
  <c r="E351" i="1" l="1"/>
  <c r="B352" i="1"/>
  <c r="C351" i="1"/>
  <c r="D351" i="1"/>
  <c r="E352" i="1" l="1"/>
  <c r="B353" i="1"/>
  <c r="D352" i="1"/>
  <c r="C352" i="1"/>
  <c r="E353" i="1" l="1"/>
  <c r="D353" i="1"/>
  <c r="B354" i="1"/>
  <c r="C353" i="1"/>
  <c r="E354" i="1" l="1"/>
  <c r="B355" i="1"/>
  <c r="C354" i="1"/>
  <c r="D354" i="1"/>
  <c r="E355" i="1" l="1"/>
  <c r="B356" i="1"/>
  <c r="C355" i="1"/>
  <c r="D355" i="1"/>
  <c r="E356" i="1" l="1"/>
  <c r="D356" i="1"/>
  <c r="C356" i="1"/>
  <c r="B357" i="1"/>
  <c r="E357" i="1" l="1"/>
  <c r="D357" i="1"/>
  <c r="C357" i="1"/>
  <c r="B358" i="1"/>
  <c r="E358" i="1" l="1"/>
  <c r="B359" i="1"/>
  <c r="D358" i="1"/>
  <c r="C358" i="1"/>
  <c r="E359" i="1" l="1"/>
  <c r="D359" i="1"/>
  <c r="B360" i="1"/>
  <c r="C359" i="1"/>
  <c r="E360" i="1" l="1"/>
  <c r="D360" i="1"/>
  <c r="C360" i="1"/>
  <c r="B361" i="1"/>
  <c r="E361" i="1" l="1"/>
  <c r="D361" i="1"/>
  <c r="C361" i="1"/>
  <c r="B362" i="1"/>
  <c r="E362" i="1" l="1"/>
  <c r="D362" i="1"/>
  <c r="C362" i="1"/>
  <c r="B363" i="1"/>
  <c r="E363" i="1" l="1"/>
  <c r="B364" i="1"/>
  <c r="C363" i="1"/>
  <c r="D363" i="1"/>
  <c r="B365" i="1" l="1"/>
  <c r="E364" i="1"/>
  <c r="D364" i="1"/>
  <c r="C364" i="1"/>
  <c r="B366" i="1" l="1"/>
  <c r="E365" i="1"/>
  <c r="D365" i="1"/>
  <c r="C365" i="1"/>
  <c r="B369" i="1" l="1"/>
  <c r="E366" i="1"/>
  <c r="D366" i="1"/>
  <c r="C366" i="1"/>
  <c r="B368" i="1" l="1"/>
  <c r="E369" i="1"/>
  <c r="B370" i="1"/>
  <c r="C369" i="1"/>
  <c r="D369" i="1"/>
  <c r="B15" i="4" l="1"/>
  <c r="B1" i="4"/>
  <c r="B2" i="1"/>
  <c r="A368" i="1"/>
  <c r="J2" i="1"/>
  <c r="E370" i="1"/>
  <c r="D370" i="1"/>
  <c r="C370" i="1"/>
  <c r="B371" i="1"/>
  <c r="E371" i="1" l="1"/>
  <c r="C371" i="1"/>
  <c r="D371" i="1"/>
  <c r="B372" i="1"/>
  <c r="E372" i="1" l="1"/>
  <c r="C372" i="1"/>
  <c r="B373" i="1"/>
  <c r="D372" i="1"/>
  <c r="E373" i="1" l="1"/>
  <c r="B374" i="1"/>
  <c r="D373" i="1"/>
  <c r="C373" i="1"/>
  <c r="E374" i="1" l="1"/>
  <c r="D374" i="1"/>
  <c r="C374" i="1"/>
  <c r="B375" i="1"/>
  <c r="E375" i="1" l="1"/>
  <c r="B376" i="1"/>
  <c r="D375" i="1"/>
  <c r="C375" i="1"/>
  <c r="E376" i="1" l="1"/>
  <c r="C376" i="1"/>
  <c r="B377" i="1"/>
  <c r="D376" i="1"/>
  <c r="E377" i="1" l="1"/>
  <c r="B378" i="1"/>
  <c r="C377" i="1"/>
  <c r="D377" i="1"/>
  <c r="E378" i="1" l="1"/>
  <c r="B379" i="1"/>
  <c r="C378" i="1"/>
  <c r="D378" i="1"/>
  <c r="E379" i="1" l="1"/>
  <c r="B380" i="1"/>
  <c r="C379" i="1"/>
  <c r="D379" i="1"/>
  <c r="E380" i="1" l="1"/>
  <c r="C380" i="1"/>
  <c r="D380" i="1"/>
  <c r="B381" i="1"/>
  <c r="E381" i="1" l="1"/>
  <c r="B382" i="1"/>
  <c r="D381" i="1"/>
  <c r="C381" i="1"/>
  <c r="E382" i="1" l="1"/>
  <c r="B383" i="1"/>
  <c r="C382" i="1"/>
  <c r="D382" i="1"/>
  <c r="E383" i="1" l="1"/>
  <c r="B384" i="1"/>
  <c r="C383" i="1"/>
  <c r="D383" i="1"/>
  <c r="E384" i="1" l="1"/>
  <c r="D384" i="1"/>
  <c r="C384" i="1"/>
  <c r="B385" i="1"/>
  <c r="E385" i="1" l="1"/>
  <c r="B386" i="1"/>
  <c r="D385" i="1"/>
  <c r="C385" i="1"/>
  <c r="E386" i="1" l="1"/>
  <c r="B387" i="1"/>
  <c r="D386" i="1"/>
  <c r="C386" i="1"/>
  <c r="E387" i="1" l="1"/>
  <c r="C387" i="1"/>
  <c r="D387" i="1"/>
  <c r="B388" i="1"/>
  <c r="E388" i="1" l="1"/>
  <c r="D388" i="1"/>
  <c r="C388" i="1"/>
  <c r="B389" i="1"/>
  <c r="E389" i="1" l="1"/>
  <c r="B390" i="1"/>
  <c r="D389" i="1"/>
  <c r="C389" i="1"/>
  <c r="E390" i="1" l="1"/>
  <c r="D390" i="1"/>
  <c r="B391" i="1"/>
  <c r="C390" i="1"/>
  <c r="E391" i="1" l="1"/>
  <c r="C391" i="1"/>
  <c r="D391" i="1"/>
  <c r="B392" i="1"/>
  <c r="K2" i="1"/>
  <c r="E392" i="1" l="1"/>
  <c r="D392" i="1"/>
  <c r="C392" i="1"/>
  <c r="B393" i="1"/>
  <c r="E393" i="1" l="1"/>
  <c r="B394" i="1"/>
  <c r="D393" i="1"/>
  <c r="C393" i="1"/>
  <c r="E394" i="1" l="1"/>
  <c r="B395" i="1"/>
  <c r="D394" i="1"/>
  <c r="C394" i="1"/>
  <c r="E395" i="1" l="1"/>
  <c r="C395" i="1"/>
  <c r="D395" i="1"/>
  <c r="B396" i="1"/>
  <c r="E396" i="1" l="1"/>
  <c r="C396" i="1"/>
  <c r="D396" i="1"/>
  <c r="B397" i="1"/>
  <c r="E397" i="1" l="1"/>
  <c r="D397" i="1"/>
  <c r="C397" i="1"/>
  <c r="B398" i="1"/>
  <c r="E398" i="1" l="1"/>
  <c r="C398" i="1"/>
  <c r="B399" i="1"/>
  <c r="D398" i="1"/>
  <c r="E399" i="1" l="1"/>
  <c r="C399" i="1"/>
  <c r="D39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K2" authorId="0" shapeId="0" xr:uid="{00000000-0006-0000-0000-000001000000}">
      <text>
        <r>
          <rPr>
            <sz val="9"/>
            <color indexed="81"/>
            <rFont val="Segoe UI"/>
            <family val="2"/>
          </rPr>
          <t xml:space="preserve">Springt auf das heutige Datum 
Aber nur, wenn das heutige Datum in den Monaten Januar bis Dezember vorkommt, d.h. das Kalenderjahr muss das aktuelle sein. </t>
        </r>
      </text>
    </comment>
    <comment ref="E4" authorId="0" shapeId="0" xr:uid="{00000000-0006-0000-0000-000002000000}">
      <text>
        <r>
          <rPr>
            <sz val="9"/>
            <color indexed="81"/>
            <rFont val="Segoe UI"/>
            <family val="2"/>
          </rPr>
          <t>Feiertage werden aus Tabellenblatt "Einstellungen" übernommen. In diese Spalte bitte nichts direkt eintragen.</t>
        </r>
      </text>
    </comment>
    <comment ref="F4" authorId="0" shapeId="0" xr:uid="{00000000-0006-0000-0000-000003000000}">
      <text>
        <r>
          <rPr>
            <sz val="9"/>
            <color indexed="81"/>
            <rFont val="Segoe UI"/>
            <family val="2"/>
          </rPr>
          <t>Trage in diese Spalte deine Arbeitszeit in Stunden ein, z.B. "8".</t>
        </r>
      </text>
    </comment>
    <comment ref="G4" authorId="0" shapeId="0" xr:uid="{00000000-0006-0000-0000-000004000000}">
      <text>
        <r>
          <rPr>
            <sz val="9"/>
            <color indexed="81"/>
            <rFont val="Segoe UI"/>
            <family val="2"/>
          </rPr>
          <t xml:space="preserve">Gib in diese Spalte deine Zeit in Stunden für Tätigkeit 1 ein.
</t>
        </r>
      </text>
    </comment>
    <comment ref="H4" authorId="0" shapeId="0" xr:uid="{00000000-0006-0000-0000-000005000000}">
      <text>
        <r>
          <rPr>
            <sz val="9"/>
            <color indexed="81"/>
            <rFont val="Segoe UI"/>
            <family val="2"/>
          </rPr>
          <t>Gib in diese Spalte deine Zeit in Stunden für Tätigkeit 2 ein.</t>
        </r>
      </text>
    </comment>
    <comment ref="I4" authorId="0" shapeId="0" xr:uid="{00000000-0006-0000-0000-000006000000}">
      <text>
        <r>
          <rPr>
            <sz val="9"/>
            <color indexed="81"/>
            <rFont val="Segoe UI"/>
            <family val="2"/>
          </rPr>
          <t>Gib in diese Spalte deine Zeit in Stunden für Tätigkeit 3 ein.</t>
        </r>
      </text>
    </comment>
    <comment ref="J4" authorId="0" shapeId="0" xr:uid="{00000000-0006-0000-0000-000007000000}">
      <text>
        <r>
          <rPr>
            <sz val="9"/>
            <color indexed="81"/>
            <rFont val="Segoe UI"/>
            <family val="2"/>
          </rPr>
          <t>Gib in diese Spalte deine Zeit in Stunden für Tätigkeit 4 ein.</t>
        </r>
      </text>
    </comment>
    <comment ref="K4" authorId="0" shapeId="0" xr:uid="{00000000-0006-0000-0000-000008000000}">
      <text>
        <r>
          <rPr>
            <sz val="9"/>
            <color indexed="81"/>
            <rFont val="Segoe UI"/>
            <family val="2"/>
          </rPr>
          <t>Gib in diese Spalte deine Zeit in Stunden für Tätigkeit 5 ein.</t>
        </r>
      </text>
    </comment>
    <comment ref="L4" authorId="0" shapeId="0" xr:uid="{00000000-0006-0000-0000-000009000000}">
      <text>
        <r>
          <rPr>
            <sz val="9"/>
            <color indexed="81"/>
            <rFont val="Segoe UI"/>
            <family val="2"/>
          </rPr>
          <t>In diese Spalte kannst du zusätzliche Bemerkungen eingeben.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200-000001000000}">
      <text>
        <r>
          <rPr>
            <sz val="9"/>
            <color indexed="81"/>
            <rFont val="Segoe UI"/>
            <family val="2"/>
          </rPr>
          <t>Bitte hier das Kalenderjahr eingeben, z.B. 2017</t>
        </r>
      </text>
    </comment>
    <comment ref="D7" authorId="0" shapeId="0" xr:uid="{00000000-0006-0000-0200-000002000000}">
      <text>
        <r>
          <rPr>
            <sz val="9"/>
            <color indexed="81"/>
            <rFont val="Segoe UI"/>
            <family val="2"/>
          </rPr>
          <t>Hier sind die bundeseinheitlichen Feiertage aufgeführt. Die grünen Zellen bitte nicht überschreiben</t>
        </r>
      </text>
    </comment>
    <comment ref="D23" authorId="0" shapeId="0" xr:uid="{00000000-0006-0000-0200-000003000000}">
      <text>
        <r>
          <rPr>
            <sz val="9"/>
            <color indexed="81"/>
            <rFont val="Segoe UI"/>
            <family val="2"/>
          </rPr>
          <t xml:space="preserve">Ab hier kannst du bis zu 100 deiner spezifischen Feiertage bzw. Termine eingeben.
Bitte in Spalte "D" das Datum mit dem Kalenderjahr eintragen, z.B. "01.01.2026".
Bitte in Spalte "C" den Feiertag bzw. den Termin eingeben.
Das Datum in Spalte "B" wird automatisch aus Spalte D übernommen (hellgrüne Zellen). Hier bitte nichts eintragen (Formel).
</t>
        </r>
      </text>
    </comment>
  </commentList>
</comments>
</file>

<file path=xl/sharedStrings.xml><?xml version="1.0" encoding="utf-8"?>
<sst xmlns="http://schemas.openxmlformats.org/spreadsheetml/2006/main" count="60" uniqueCount="58">
  <si>
    <t>Tag</t>
  </si>
  <si>
    <t>Datum</t>
  </si>
  <si>
    <t>KW</t>
  </si>
  <si>
    <t>Feiertag</t>
  </si>
  <si>
    <t>01.01.</t>
  </si>
  <si>
    <t>Neujahr</t>
  </si>
  <si>
    <t>www.alle-meine-vorlagen.de</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</si>
  <si>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</si>
  <si>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</si>
  <si>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</si>
  <si>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</si>
  <si>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</si>
  <si>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</si>
  <si>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</si>
  <si>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</si>
  <si>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</si>
  <si>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</si>
  <si>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</si>
  <si>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</si>
  <si>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</si>
  <si>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</si>
  <si>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</si>
  <si>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</si>
  <si>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</si>
  <si>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</si>
  <si>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</si>
  <si>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</si>
  <si>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</si>
  <si>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</si>
  <si>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</si>
  <si>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Bundeseinheitliche Feiertage in Deutschland</t>
  </si>
  <si>
    <t>Berechnungsregel</t>
  </si>
  <si>
    <t>September</t>
  </si>
  <si>
    <t>Kalenderjahr:</t>
  </si>
  <si>
    <t>Bitte hier nichts überschreiben, die bundeseinheitlichen Feiertage sind jedes Jahr gleich.</t>
  </si>
  <si>
    <t>Hier können weitere Termine eingegeben werden. Bitte dafür nur die gelben Zellen verwenden.</t>
  </si>
  <si>
    <t>Spalte E (Tabellenblatt Kalender)</t>
  </si>
  <si>
    <t>Arbeitszeit</t>
  </si>
  <si>
    <t>E-Mail</t>
  </si>
  <si>
    <t>Meetings</t>
  </si>
  <si>
    <t>Telefonate</t>
  </si>
  <si>
    <t>Sonstiges</t>
  </si>
  <si>
    <t>Bemerkungen</t>
  </si>
  <si>
    <t>Tätigkeitsbericht</t>
  </si>
  <si>
    <t>Version 1.0</t>
  </si>
  <si>
    <t xml:space="preserve">eine kostenlose
Vorlage von: </t>
  </si>
  <si>
    <t>eigener Termin</t>
  </si>
  <si>
    <t>Übersicht</t>
  </si>
  <si>
    <t>Tätigkeit 1</t>
  </si>
  <si>
    <t>Tätigkeit 2</t>
  </si>
  <si>
    <t>Tätigkeit 3</t>
  </si>
  <si>
    <t>Tätigkeit 4</t>
  </si>
  <si>
    <t>Tätigkeit 5</t>
  </si>
  <si>
    <t>Startmonat:</t>
  </si>
  <si>
    <t>Hilfstabelle (nicht löschen)</t>
  </si>
  <si>
    <t>Auswahl</t>
  </si>
  <si>
    <t xml:space="preserve"> &lt;-- Bitte hier das Jahresdatum in Form von z.B. "2026" eingeben.</t>
  </si>
  <si>
    <t xml:space="preserve"> &lt;-- Bitte hier den Startmonat 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</si>
</sst>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numFmt numFmtId="165" formatCode="[$-F800]dddd\,\ mmmm\ dd\,\ yyyy"/>
  </numFmts>
  <fonts count="25" x14ac:knownFonts="1">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5"/>
      <color theme="0"/>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9"/>
      <color indexed="81"/>
      <name val="Segoe UI"/>
      <family val="2"/>
    </font>
    <font>
      <i/>
      <sz val="11"/>
      <color theme="1"/>
      <name val="Calibri"/>
      <family val="2"/>
      <scheme val="minor"/>
    </font>
    <font>
      <b/>
      <sz val="12"/>
      <color rgb="FF002060"/>
      <name val="Calibri"/>
      <family val="2"/>
      <scheme val="minor"/>
    </font>
    <font>
      <b/>
      <sz val="14"/>
      <color theme="1"/>
      <name val="Calibri"/>
      <family val="2"/>
      <scheme val="minor"/>
    </font>
    <font>
      <sz val="14"/>
      <color theme="1"/>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b/>
      <sz val="13"/>
      <color rgb="FF007432"/>
      <name val="Calibri"/>
      <family val="2"/>
      <scheme val="minor"/>
    </font>
    <font>
      <sz val="11"/>
      <color rgb="FF007432"/>
      <name val="Calibri"/>
      <family val="2"/>
      <scheme val="minor"/>
    </font>
    <font>
      <b/>
      <sz val="12"/>
      <color theme="1"/>
      <name val="Calibri"/>
      <family val="2"/>
      <scheme val="minor"/>
    </font>
    <font>
      <b/>
      <sz val="14"/>
      <color rgb="FF007432"/>
      <name val="Calibri"/>
      <family val="2"/>
      <scheme val="minor"/>
    </font>
    <font>
      <sz val="9"/>
      <color theme="1" tint="0.34998626667073579"/>
      <name val="Calibri"/>
      <family val="2"/>
      <scheme val="minor"/>
    </font>
    <font>
      <sz val="11"/>
      <color theme="0" tint="-0.499984740745262"/>
      <name val="Calibri"/>
      <family val="2"/>
      <scheme val="minor"/>
    </font>
    <font>
      <u/>
      <sz val="12"/>
      <color theme="0"/>
      <name val="Calibri"/>
      <family val="2"/>
      <scheme val="minor"/>
    </font>
    <font>
      <sz val="12"/>
      <color theme="0"/>
      <name val="Calibri"/>
      <family val="2"/>
      <scheme val="minor"/>
    </font>
    <font>
      <b/>
      <sz val="16"/>
      <color rgb="FF007432"/>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00A046"/>
        <bgColor indexed="64"/>
      </patternFill>
    </fill>
    <fill>
      <patternFill patternType="solid">
        <fgColor rgb="FF9CC97D"/>
        <bgColor indexed="64"/>
      </patternFill>
    </fill>
  </fills>
  <borders count="46">
    <border>
      <left/>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top style="thin">
        <color theme="9" tint="0.39994506668294322"/>
      </top>
      <bottom/>
      <diagonal/>
    </border>
    <border>
      <left/>
      <right/>
      <top style="thin">
        <color theme="0" tint="-0.499984740745262"/>
      </top>
      <bottom/>
      <diagonal/>
    </border>
    <border>
      <left/>
      <right/>
      <top/>
      <bottom style="thin">
        <color theme="0" tint="-0.499984740745262"/>
      </bottom>
      <diagonal/>
    </border>
    <border>
      <left style="thick">
        <color rgb="FF007432"/>
      </left>
      <right style="thin">
        <color theme="0" tint="-0.34998626667073579"/>
      </right>
      <top/>
      <bottom style="thin">
        <color theme="0" tint="-0.34998626667073579"/>
      </bottom>
      <diagonal/>
    </border>
    <border>
      <left style="thin">
        <color theme="0" tint="-0.34998626667073579"/>
      </left>
      <right style="thick">
        <color rgb="FF007432"/>
      </right>
      <top/>
      <bottom style="thin">
        <color theme="0" tint="-0.34998626667073579"/>
      </bottom>
      <diagonal/>
    </border>
    <border>
      <left/>
      <right/>
      <top/>
      <bottom style="thick">
        <color rgb="FF007432"/>
      </bottom>
      <diagonal/>
    </border>
    <border>
      <left style="thick">
        <color rgb="FF007432"/>
      </left>
      <right/>
      <top style="thick">
        <color rgb="FF007432"/>
      </top>
      <bottom style="thick">
        <color rgb="FF007432"/>
      </bottom>
      <diagonal/>
    </border>
    <border>
      <left/>
      <right/>
      <top style="thick">
        <color rgb="FF007432"/>
      </top>
      <bottom style="thick">
        <color rgb="FF007432"/>
      </bottom>
      <diagonal/>
    </border>
    <border>
      <left/>
      <right style="thick">
        <color rgb="FF007432"/>
      </right>
      <top style="thick">
        <color rgb="FF007432"/>
      </top>
      <bottom style="thick">
        <color rgb="FF007432"/>
      </bottom>
      <diagonal/>
    </border>
    <border>
      <left style="thick">
        <color rgb="FF007432"/>
      </left>
      <right style="thin">
        <color theme="0" tint="-0.14996795556505021"/>
      </right>
      <top style="thick">
        <color rgb="FF007432"/>
      </top>
      <bottom/>
      <diagonal/>
    </border>
    <border>
      <left style="thin">
        <color theme="0" tint="-0.14996795556505021"/>
      </left>
      <right style="thin">
        <color theme="0" tint="-0.14996795556505021"/>
      </right>
      <top style="thick">
        <color rgb="FF007432"/>
      </top>
      <bottom/>
      <diagonal/>
    </border>
    <border>
      <left style="thin">
        <color theme="0" tint="-0.14996795556505021"/>
      </left>
      <right style="thick">
        <color rgb="FF007432"/>
      </right>
      <top style="thick">
        <color rgb="FF007432"/>
      </top>
      <bottom/>
      <diagonal/>
    </border>
    <border>
      <left style="thin">
        <color theme="0" tint="-0.34998626667073579"/>
      </left>
      <right style="thin">
        <color theme="0" tint="-0.34998626667073579"/>
      </right>
      <top/>
      <bottom style="thick">
        <color rgb="FF007432"/>
      </bottom>
      <diagonal/>
    </border>
    <border>
      <left style="thin">
        <color theme="0" tint="-0.34998626667073579"/>
      </left>
      <right style="thick">
        <color rgb="FF007432"/>
      </right>
      <top/>
      <bottom style="thick">
        <color rgb="FF007432"/>
      </bottom>
      <diagonal/>
    </border>
    <border>
      <left style="thick">
        <color rgb="FF007432"/>
      </left>
      <right style="thin">
        <color theme="0" tint="-0.34998626667073579"/>
      </right>
      <top style="thick">
        <color rgb="FF007432"/>
      </top>
      <bottom style="thin">
        <color theme="0" tint="-0.34998626667073579"/>
      </bottom>
      <diagonal/>
    </border>
    <border>
      <left style="thin">
        <color theme="0" tint="-0.34998626667073579"/>
      </left>
      <right style="thin">
        <color theme="0" tint="-0.34998626667073579"/>
      </right>
      <top style="thick">
        <color rgb="FF007432"/>
      </top>
      <bottom style="thin">
        <color theme="0" tint="-0.34998626667073579"/>
      </bottom>
      <diagonal/>
    </border>
    <border>
      <left style="thin">
        <color theme="0" tint="-0.34998626667073579"/>
      </left>
      <right style="thick">
        <color rgb="FF007432"/>
      </right>
      <top style="thick">
        <color rgb="FF007432"/>
      </top>
      <bottom style="thin">
        <color theme="0" tint="-0.34998626667073579"/>
      </bottom>
      <diagonal/>
    </border>
    <border>
      <left style="medium">
        <color rgb="FF007432"/>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rgb="FF007432"/>
      </right>
      <top style="thin">
        <color theme="0" tint="-0.34998626667073579"/>
      </top>
      <bottom style="thin">
        <color theme="0" tint="-0.34998626667073579"/>
      </bottom>
      <diagonal/>
    </border>
    <border>
      <left style="medium">
        <color rgb="FF007432"/>
      </left>
      <right style="thin">
        <color theme="0" tint="-0.34998626667073579"/>
      </right>
      <top style="thin">
        <color theme="0" tint="-0.34998626667073579"/>
      </top>
      <bottom style="medium">
        <color rgb="FF007432"/>
      </bottom>
      <diagonal/>
    </border>
    <border>
      <left style="thin">
        <color theme="0" tint="-0.34998626667073579"/>
      </left>
      <right style="thin">
        <color theme="0" tint="-0.34998626667073579"/>
      </right>
      <top style="thin">
        <color theme="0" tint="-0.34998626667073579"/>
      </top>
      <bottom style="medium">
        <color rgb="FF007432"/>
      </bottom>
      <diagonal/>
    </border>
    <border>
      <left style="thin">
        <color theme="0" tint="-0.34998626667073579"/>
      </left>
      <right style="medium">
        <color rgb="FF007432"/>
      </right>
      <top style="thin">
        <color theme="0" tint="-0.34998626667073579"/>
      </top>
      <bottom style="medium">
        <color rgb="FF007432"/>
      </bottom>
      <diagonal/>
    </border>
    <border>
      <left style="medium">
        <color rgb="FF007432"/>
      </left>
      <right style="thin">
        <color theme="0" tint="-0.34998626667073579"/>
      </right>
      <top/>
      <bottom style="thin">
        <color theme="0" tint="-0.34998626667073579"/>
      </bottom>
      <diagonal/>
    </border>
    <border>
      <left style="thin">
        <color theme="0" tint="-0.34998626667073579"/>
      </left>
      <right style="medium">
        <color rgb="FF007432"/>
      </right>
      <top/>
      <bottom style="thin">
        <color theme="0" tint="-0.34998626667073579"/>
      </bottom>
      <diagonal/>
    </border>
    <border>
      <left style="medium">
        <color rgb="FF007432"/>
      </left>
      <right/>
      <top style="medium">
        <color rgb="FF007432"/>
      </top>
      <bottom style="medium">
        <color rgb="FF007432"/>
      </bottom>
      <diagonal/>
    </border>
    <border>
      <left style="thin">
        <color theme="0" tint="-0.14996795556505021"/>
      </left>
      <right style="thin">
        <color theme="0" tint="-0.14996795556505021"/>
      </right>
      <top style="medium">
        <color rgb="FF007432"/>
      </top>
      <bottom style="medium">
        <color rgb="FF007432"/>
      </bottom>
      <diagonal/>
    </border>
    <border>
      <left style="thin">
        <color theme="0" tint="-0.14996795556505021"/>
      </left>
      <right style="medium">
        <color rgb="FF007432"/>
      </right>
      <top style="medium">
        <color rgb="FF007432"/>
      </top>
      <bottom style="medium">
        <color rgb="FF007432"/>
      </bottom>
      <diagonal/>
    </border>
    <border>
      <left style="thick">
        <color rgb="FF007432"/>
      </left>
      <right/>
      <top/>
      <bottom style="thick">
        <color rgb="FF007432"/>
      </bottom>
      <diagonal/>
    </border>
    <border>
      <left/>
      <right style="thin">
        <color theme="0" tint="-0.34998626667073579"/>
      </right>
      <top/>
      <bottom style="thick">
        <color rgb="FF007432"/>
      </bottom>
      <diagonal/>
    </border>
    <border>
      <left style="thick">
        <color rgb="FF007432"/>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ck">
        <color rgb="FF007432"/>
      </right>
      <top style="thin">
        <color theme="0" tint="-0.34998626667073579"/>
      </top>
      <bottom style="medium">
        <color indexed="64"/>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s>
  <cellStyleXfs count="2">
    <xf numFmtId="0" fontId="0" fillId="0" borderId="0"/>
    <xf numFmtId="0" fontId="7" fillId="0" borderId="0" applyNumberFormat="0" applyFill="0" applyBorder="0" applyAlignment="0" applyProtection="0"/>
  </cellStyleXfs>
  <cellXfs count="102">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left" vertical="center"/>
    </xf>
    <xf numFmtId="14" fontId="0" fillId="2" borderId="2" xfId="0" applyNumberFormat="1" applyFill="1" applyBorder="1" applyAlignment="1">
      <alignment horizontal="left"/>
    </xf>
    <xf numFmtId="0" fontId="0" fillId="2" borderId="2" xfId="0" applyFill="1" applyBorder="1"/>
    <xf numFmtId="0" fontId="0" fillId="4" borderId="2" xfId="0" applyFill="1" applyBorder="1"/>
    <xf numFmtId="0" fontId="0" fillId="3" borderId="2" xfId="0" applyFill="1" applyBorder="1"/>
    <xf numFmtId="14" fontId="0" fillId="5" borderId="2" xfId="0" applyNumberFormat="1" applyFill="1" applyBorder="1" applyAlignment="1">
      <alignment horizontal="left"/>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5" borderId="1" xfId="0" applyFont="1" applyFill="1" applyBorder="1" applyAlignment="1">
      <alignment horizontal="center" vertical="center"/>
    </xf>
    <xf numFmtId="0" fontId="0" fillId="5" borderId="1" xfId="0" applyFill="1" applyBorder="1" applyAlignment="1">
      <alignment horizontal="center" vertical="center"/>
    </xf>
    <xf numFmtId="0" fontId="11" fillId="0" borderId="0" xfId="0" applyFont="1" applyAlignment="1">
      <alignment horizontal="right"/>
    </xf>
    <xf numFmtId="0" fontId="10" fillId="3" borderId="6" xfId="1" applyFont="1" applyFill="1" applyBorder="1" applyAlignment="1">
      <alignment horizontal="center" vertical="center"/>
    </xf>
    <xf numFmtId="0" fontId="0" fillId="0" borderId="0" xfId="0" applyAlignment="1">
      <alignment vertical="center"/>
    </xf>
    <xf numFmtId="0" fontId="11" fillId="0" borderId="0" xfId="0" applyFont="1" applyAlignment="1">
      <alignment horizontal="right" vertical="center"/>
    </xf>
    <xf numFmtId="0" fontId="13" fillId="5" borderId="0" xfId="0" applyFont="1" applyFill="1" applyAlignment="1">
      <alignment vertical="center"/>
    </xf>
    <xf numFmtId="0" fontId="0" fillId="5" borderId="0" xfId="0" applyFill="1" applyAlignment="1">
      <alignment vertical="center"/>
    </xf>
    <xf numFmtId="0" fontId="15" fillId="6" borderId="1" xfId="0" applyFont="1" applyFill="1" applyBorder="1" applyAlignment="1">
      <alignment horizontal="left" vertical="center" wrapText="1"/>
    </xf>
    <xf numFmtId="0" fontId="2" fillId="0" borderId="0" xfId="0" applyFont="1" applyAlignment="1">
      <alignment horizontal="right" wrapText="1"/>
    </xf>
    <xf numFmtId="164" fontId="3" fillId="5" borderId="11" xfId="0" applyNumberFormat="1" applyFont="1" applyFill="1" applyBorder="1" applyAlignment="1">
      <alignment horizontal="center" vertical="center"/>
    </xf>
    <xf numFmtId="0" fontId="4" fillId="9" borderId="17" xfId="0" applyFont="1" applyFill="1" applyBorder="1" applyAlignment="1">
      <alignment horizontal="center" vertical="top"/>
    </xf>
    <xf numFmtId="0" fontId="4" fillId="9" borderId="18" xfId="0" applyFont="1" applyFill="1" applyBorder="1" applyAlignment="1">
      <alignment horizontal="center" vertical="top"/>
    </xf>
    <xf numFmtId="0" fontId="4" fillId="9" borderId="19" xfId="0" applyFont="1" applyFill="1" applyBorder="1" applyAlignment="1">
      <alignment horizontal="center" vertical="top"/>
    </xf>
    <xf numFmtId="0" fontId="17" fillId="0" borderId="0" xfId="0" applyFont="1"/>
    <xf numFmtId="2" fontId="5" fillId="0" borderId="1" xfId="0" applyNumberFormat="1" applyFont="1" applyBorder="1" applyAlignment="1">
      <alignment horizontal="left" vertical="center" wrapText="1" indent="1"/>
    </xf>
    <xf numFmtId="2" fontId="5" fillId="0" borderId="1" xfId="0" applyNumberFormat="1" applyFont="1" applyBorder="1" applyAlignment="1">
      <alignment horizontal="left" vertical="center" indent="1"/>
    </xf>
    <xf numFmtId="2" fontId="18" fillId="0" borderId="20" xfId="0" applyNumberFormat="1" applyFont="1" applyBorder="1" applyAlignment="1">
      <alignment horizontal="left" vertical="top" wrapText="1" indent="1"/>
    </xf>
    <xf numFmtId="164" fontId="3" fillId="5" borderId="22" xfId="0" applyNumberFormat="1" applyFont="1" applyFill="1" applyBorder="1" applyAlignment="1">
      <alignment horizontal="center" vertical="center"/>
    </xf>
    <xf numFmtId="0" fontId="3" fillId="5" borderId="23" xfId="0" applyFont="1" applyFill="1" applyBorder="1" applyAlignment="1">
      <alignment horizontal="center" vertical="center"/>
    </xf>
    <xf numFmtId="0" fontId="0" fillId="5" borderId="23" xfId="0" applyFill="1" applyBorder="1" applyAlignment="1">
      <alignment horizontal="center" vertical="center"/>
    </xf>
    <xf numFmtId="0" fontId="15" fillId="6" borderId="23" xfId="0" applyFont="1" applyFill="1" applyBorder="1" applyAlignment="1">
      <alignment horizontal="left" vertical="center" wrapText="1"/>
    </xf>
    <xf numFmtId="2" fontId="5" fillId="0" borderId="23" xfId="0" applyNumberFormat="1" applyFont="1" applyBorder="1" applyAlignment="1">
      <alignment horizontal="left" vertical="center" wrapText="1" indent="1"/>
    </xf>
    <xf numFmtId="2" fontId="5" fillId="0" borderId="23" xfId="0" applyNumberFormat="1" applyFont="1" applyBorder="1" applyAlignment="1">
      <alignment horizontal="left" vertical="center" indent="1"/>
    </xf>
    <xf numFmtId="0" fontId="19" fillId="0" borderId="0" xfId="0" applyFont="1"/>
    <xf numFmtId="0" fontId="5" fillId="0" borderId="25" xfId="0" applyFont="1" applyBorder="1"/>
    <xf numFmtId="2" fontId="0" fillId="0" borderId="6" xfId="0" applyNumberFormat="1" applyBorder="1" applyAlignment="1">
      <alignment horizontal="left" vertical="center" indent="1"/>
    </xf>
    <xf numFmtId="2" fontId="0" fillId="0" borderId="26" xfId="0" applyNumberFormat="1" applyBorder="1" applyAlignment="1">
      <alignment horizontal="left" vertical="center" indent="1"/>
    </xf>
    <xf numFmtId="0" fontId="5" fillId="0" borderId="27" xfId="0" applyFont="1" applyBorder="1"/>
    <xf numFmtId="2" fontId="0" fillId="0" borderId="28" xfId="0" applyNumberFormat="1" applyBorder="1" applyAlignment="1">
      <alignment horizontal="left" vertical="center" indent="1"/>
    </xf>
    <xf numFmtId="2" fontId="0" fillId="0" borderId="29" xfId="0" applyNumberFormat="1" applyBorder="1" applyAlignment="1">
      <alignment horizontal="left" vertical="center" indent="1"/>
    </xf>
    <xf numFmtId="0" fontId="5" fillId="0" borderId="30" xfId="0" applyFont="1" applyBorder="1"/>
    <xf numFmtId="2" fontId="0" fillId="0" borderId="1" xfId="0" applyNumberFormat="1" applyBorder="1" applyAlignment="1">
      <alignment horizontal="left" vertical="center" indent="1"/>
    </xf>
    <xf numFmtId="2" fontId="0" fillId="0" borderId="31" xfId="0" applyNumberFormat="1" applyBorder="1" applyAlignment="1">
      <alignment horizontal="left" vertical="center" indent="1"/>
    </xf>
    <xf numFmtId="0" fontId="4" fillId="9" borderId="33" xfId="0" applyFont="1" applyFill="1" applyBorder="1" applyAlignment="1">
      <alignment horizontal="center" vertical="top"/>
    </xf>
    <xf numFmtId="0" fontId="4" fillId="9" borderId="34" xfId="0" applyFont="1" applyFill="1" applyBorder="1" applyAlignment="1">
      <alignment horizontal="center" vertical="top"/>
    </xf>
    <xf numFmtId="0" fontId="0" fillId="8" borderId="32" xfId="0" applyFill="1" applyBorder="1"/>
    <xf numFmtId="2" fontId="6" fillId="0" borderId="0" xfId="0" applyNumberFormat="1" applyFont="1" applyAlignment="1">
      <alignment horizontal="left" indent="1"/>
    </xf>
    <xf numFmtId="0" fontId="5" fillId="0" borderId="24" xfId="0" applyFont="1" applyBorder="1" applyAlignment="1">
      <alignment horizontal="left" vertical="center" indent="1"/>
    </xf>
    <xf numFmtId="0" fontId="5" fillId="0" borderId="12" xfId="0" applyFont="1" applyBorder="1" applyAlignment="1">
      <alignment horizontal="left" vertical="center" indent="1"/>
    </xf>
    <xf numFmtId="0" fontId="18" fillId="0" borderId="21" xfId="0" applyFont="1" applyBorder="1" applyAlignment="1">
      <alignment horizontal="left" vertical="top" wrapText="1" indent="1"/>
    </xf>
    <xf numFmtId="0" fontId="20" fillId="0" borderId="13" xfId="0" applyFont="1" applyBorder="1" applyAlignment="1">
      <alignment horizontal="center"/>
    </xf>
    <xf numFmtId="0" fontId="7" fillId="0" borderId="0" xfId="1" applyAlignment="1">
      <alignment horizontal="right" vertical="top"/>
    </xf>
    <xf numFmtId="0" fontId="7" fillId="0" borderId="0" xfId="1"/>
    <xf numFmtId="0" fontId="12" fillId="3" borderId="2" xfId="0" applyFont="1" applyFill="1" applyBorder="1" applyAlignment="1">
      <alignment horizontal="center" vertical="center"/>
    </xf>
    <xf numFmtId="0" fontId="21" fillId="0" borderId="0" xfId="0" applyFont="1"/>
    <xf numFmtId="165" fontId="21" fillId="0" borderId="0" xfId="0" applyNumberFormat="1" applyFont="1"/>
    <xf numFmtId="0" fontId="21" fillId="0" borderId="0" xfId="0" applyFont="1" applyAlignment="1">
      <alignment horizontal="center" vertical="center"/>
    </xf>
    <xf numFmtId="0" fontId="2" fillId="7" borderId="36" xfId="0" applyFont="1" applyFill="1" applyBorder="1" applyAlignment="1">
      <alignment horizontal="left" vertical="center" wrapText="1"/>
    </xf>
    <xf numFmtId="2" fontId="5" fillId="0" borderId="38" xfId="0" applyNumberFormat="1" applyFont="1" applyBorder="1" applyAlignment="1">
      <alignment horizontal="left" vertical="center" wrapText="1" indent="1"/>
    </xf>
    <xf numFmtId="2" fontId="5" fillId="0" borderId="38" xfId="0" applyNumberFormat="1" applyFont="1" applyBorder="1" applyAlignment="1">
      <alignment horizontal="left" vertical="center" indent="1"/>
    </xf>
    <xf numFmtId="0" fontId="5" fillId="0" borderId="39" xfId="0" applyFont="1" applyBorder="1" applyAlignment="1">
      <alignment horizontal="left" vertical="center" indent="1"/>
    </xf>
    <xf numFmtId="164" fontId="3" fillId="5" borderId="37" xfId="0" applyNumberFormat="1" applyFont="1" applyFill="1" applyBorder="1" applyAlignment="1">
      <alignment horizontal="center" vertical="center"/>
    </xf>
    <xf numFmtId="0" fontId="3" fillId="5" borderId="38" xfId="0" applyFont="1" applyFill="1" applyBorder="1" applyAlignment="1">
      <alignment horizontal="center" vertical="center"/>
    </xf>
    <xf numFmtId="0" fontId="0" fillId="5" borderId="38" xfId="0" applyFill="1" applyBorder="1" applyAlignment="1">
      <alignment horizontal="center" vertical="center"/>
    </xf>
    <xf numFmtId="0" fontId="15" fillId="6" borderId="38" xfId="0" applyFont="1" applyFill="1" applyBorder="1" applyAlignment="1">
      <alignment horizontal="left" vertical="center" wrapText="1"/>
    </xf>
    <xf numFmtId="2" fontId="18" fillId="0" borderId="35" xfId="0" applyNumberFormat="1" applyFont="1" applyBorder="1" applyAlignment="1">
      <alignment horizontal="left" vertical="top" wrapText="1" indent="1"/>
    </xf>
    <xf numFmtId="2" fontId="18" fillId="0" borderId="13" xfId="0" applyNumberFormat="1" applyFont="1" applyBorder="1" applyAlignment="1">
      <alignment horizontal="left" vertical="top" wrapText="1" indent="1"/>
    </xf>
    <xf numFmtId="2" fontId="18" fillId="0" borderId="36" xfId="0" applyNumberFormat="1" applyFont="1" applyBorder="1" applyAlignment="1">
      <alignment horizontal="left" vertical="top" wrapText="1" indent="1"/>
    </xf>
    <xf numFmtId="0" fontId="15" fillId="6" borderId="6" xfId="0" applyFont="1" applyFill="1" applyBorder="1" applyAlignment="1">
      <alignment horizontal="left" vertical="center" wrapText="1"/>
    </xf>
    <xf numFmtId="0" fontId="2" fillId="6" borderId="1" xfId="0" applyFont="1" applyFill="1" applyBorder="1" applyAlignment="1">
      <alignment horizontal="left" vertical="center" wrapText="1"/>
    </xf>
    <xf numFmtId="0" fontId="22" fillId="9" borderId="40" xfId="1" applyFont="1" applyFill="1" applyBorder="1" applyAlignment="1">
      <alignment horizontal="center" vertical="center"/>
    </xf>
    <xf numFmtId="165" fontId="22" fillId="9" borderId="41" xfId="1" applyNumberFormat="1" applyFont="1" applyFill="1" applyBorder="1" applyAlignment="1">
      <alignment horizontal="center" vertical="center"/>
    </xf>
    <xf numFmtId="0" fontId="22" fillId="9" borderId="41" xfId="1" applyFont="1" applyFill="1" applyBorder="1" applyAlignment="1">
      <alignment horizontal="center" vertical="center"/>
    </xf>
    <xf numFmtId="0" fontId="22" fillId="9" borderId="42" xfId="1" applyFont="1" applyFill="1" applyBorder="1" applyAlignment="1">
      <alignment horizontal="center" vertical="center"/>
    </xf>
    <xf numFmtId="0" fontId="23" fillId="0" borderId="0" xfId="0" applyFont="1" applyAlignment="1">
      <alignment horizontal="center" vertical="center"/>
    </xf>
    <xf numFmtId="0" fontId="22" fillId="9" borderId="43" xfId="1" applyFont="1" applyFill="1" applyBorder="1" applyAlignment="1">
      <alignment horizontal="center" vertical="center"/>
    </xf>
    <xf numFmtId="0" fontId="22" fillId="9" borderId="44" xfId="1" applyFont="1" applyFill="1" applyBorder="1" applyAlignment="1">
      <alignment horizontal="center" vertical="center"/>
    </xf>
    <xf numFmtId="0" fontId="22" fillId="9" borderId="45" xfId="1" applyFont="1" applyFill="1" applyBorder="1" applyAlignment="1">
      <alignment horizontal="center" vertical="center"/>
    </xf>
    <xf numFmtId="0" fontId="19" fillId="0" borderId="0" xfId="0" applyFont="1" applyAlignment="1">
      <alignment vertical="center"/>
    </xf>
    <xf numFmtId="0" fontId="24" fillId="0" borderId="0" xfId="0" applyFont="1" applyAlignment="1">
      <alignment horizontal="left" vertical="center"/>
    </xf>
    <xf numFmtId="14" fontId="0" fillId="3" borderId="2" xfId="0" applyNumberFormat="1" applyFill="1" applyBorder="1"/>
    <xf numFmtId="0" fontId="1" fillId="7" borderId="35" xfId="0" applyFont="1" applyFill="1" applyBorder="1" applyAlignment="1">
      <alignment horizontal="left" vertical="center"/>
    </xf>
    <xf numFmtId="0" fontId="1" fillId="7" borderId="13" xfId="0" applyFont="1" applyFill="1" applyBorder="1" applyAlignment="1">
      <alignment horizontal="left" vertical="center"/>
    </xf>
    <xf numFmtId="0" fontId="1" fillId="10" borderId="14" xfId="0" applyFont="1" applyFill="1" applyBorder="1" applyAlignment="1">
      <alignment horizontal="center" vertical="center"/>
    </xf>
    <xf numFmtId="0" fontId="1" fillId="10" borderId="15" xfId="0" applyFont="1" applyFill="1" applyBorder="1" applyAlignment="1">
      <alignment horizontal="center" vertical="center"/>
    </xf>
    <xf numFmtId="0" fontId="1" fillId="10" borderId="16" xfId="0" applyFont="1" applyFill="1" applyBorder="1" applyAlignment="1">
      <alignment horizontal="center" vertical="center"/>
    </xf>
    <xf numFmtId="0" fontId="16" fillId="0" borderId="9" xfId="0" applyFont="1" applyBorder="1" applyAlignment="1">
      <alignment horizontal="center" vertical="top" wrapText="1"/>
    </xf>
    <xf numFmtId="0" fontId="16" fillId="0" borderId="0" xfId="0" applyFont="1" applyAlignment="1">
      <alignment horizontal="center" vertical="top" wrapText="1"/>
    </xf>
    <xf numFmtId="0" fontId="16" fillId="0" borderId="10" xfId="0" applyFont="1" applyBorder="1" applyAlignment="1">
      <alignment horizontal="center" vertical="top" wrapText="1"/>
    </xf>
    <xf numFmtId="165" fontId="1" fillId="10" borderId="14" xfId="0" applyNumberFormat="1" applyFont="1" applyFill="1" applyBorder="1" applyAlignment="1">
      <alignment horizontal="center" vertical="center"/>
    </xf>
    <xf numFmtId="165" fontId="1" fillId="10" borderId="15" xfId="0" applyNumberFormat="1" applyFont="1" applyFill="1" applyBorder="1" applyAlignment="1">
      <alignment horizontal="center" vertical="center"/>
    </xf>
    <xf numFmtId="165" fontId="1" fillId="10" borderId="16" xfId="0" applyNumberFormat="1" applyFont="1" applyFill="1" applyBorder="1" applyAlignment="1">
      <alignment horizontal="center" vertical="center"/>
    </xf>
    <xf numFmtId="0" fontId="14" fillId="5" borderId="8" xfId="0" applyFont="1" applyFill="1" applyBorder="1" applyAlignment="1">
      <alignment horizontal="center" textRotation="90" wrapText="1"/>
    </xf>
    <xf numFmtId="0" fontId="14" fillId="5" borderId="7" xfId="0" applyFont="1" applyFill="1" applyBorder="1" applyAlignment="1">
      <alignment horizontal="center" textRotation="90" wrapText="1"/>
    </xf>
    <xf numFmtId="0" fontId="14" fillId="0" borderId="7" xfId="0" applyFont="1" applyBorder="1" applyAlignment="1">
      <alignment horizontal="center" textRotation="90" wrapText="1"/>
    </xf>
    <xf numFmtId="0" fontId="9" fillId="0" borderId="0" xfId="0" applyFont="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6" fillId="4" borderId="5" xfId="0" applyFont="1" applyFill="1" applyBorder="1" applyAlignment="1">
      <alignment horizontal="center"/>
    </xf>
  </cellXfs>
  <cellStyles count="2">
    <cellStyle name="Link" xfId="1" builtinId="8"/>
    <cellStyle name="Standard" xfId="0" builtinId="0"/>
  </cellStyles>
  <dxfs count="60">
    <dxf>
      <fill>
        <patternFill>
          <bgColor theme="0"/>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s>
  <tableStyles count="0" defaultTableStyle="TableStyleMedium2" defaultPivotStyle="PivotStyleLight16"/>
  <colors>
    <mruColors>
      <color rgb="FF00A046"/>
      <color rgb="FF007432"/>
      <color rgb="FF9CC97D"/>
      <color rgb="FFFF3232"/>
      <color rgb="FF00B050"/>
      <color rgb="FF85BD5F"/>
      <color rgb="FFFFFF00"/>
      <color rgb="FFFFFF32"/>
      <color rgb="FFFFFF64"/>
      <color rgb="FFFF64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O811"/>
  <sheetViews>
    <sheetView showGridLines="0" tabSelected="1" zoomScale="85" zoomScaleNormal="85" zoomScalePageLayoutView="25" workbookViewId="0">
      <pane ySplit="4" topLeftCell="A5" activePane="bottomLeft" state="frozen"/>
      <selection pane="bottomLeft" activeCell="B6" sqref="B6"/>
    </sheetView>
  </sheetViews>
  <sheetFormatPr baseColWidth="10" defaultRowHeight="15" x14ac:dyDescent="0.25"/>
  <cols>
    <col min="1" max="1" width="10.7109375" customWidth="1"/>
    <col min="2" max="2" width="10.42578125" style="1" bestFit="1" customWidth="1"/>
    <col min="3" max="3" width="5.7109375" style="1" bestFit="1" customWidth="1"/>
    <col min="4" max="4" width="5.28515625" style="1" bestFit="1" customWidth="1"/>
    <col min="5" max="5" width="19.28515625" bestFit="1" customWidth="1"/>
    <col min="6" max="6" width="15.7109375" style="3" customWidth="1"/>
    <col min="7" max="11" width="15.7109375" style="1" customWidth="1"/>
    <col min="12" max="12" width="43.28515625" customWidth="1"/>
  </cols>
  <sheetData>
    <row r="1" spans="1:15" ht="26.1" customHeight="1" thickBot="1" x14ac:dyDescent="0.3">
      <c r="B1" s="81" t="s">
        <v>43</v>
      </c>
      <c r="C1" s="2"/>
      <c r="E1" s="73" t="str">
        <f>B5</f>
        <v>September 2025</v>
      </c>
      <c r="F1" s="74" t="str">
        <f>B38</f>
        <v>Oktober 2025</v>
      </c>
      <c r="G1" s="75" t="str">
        <f>B71</f>
        <v>November 2025</v>
      </c>
      <c r="H1" s="75" t="str">
        <f>B104</f>
        <v>Dezember 2025</v>
      </c>
      <c r="I1" s="75" t="str">
        <f>B137</f>
        <v>Januar 2026</v>
      </c>
      <c r="J1" s="76" t="str">
        <f>B170</f>
        <v>Februar 2026</v>
      </c>
      <c r="K1" s="77"/>
    </row>
    <row r="2" spans="1:15" ht="26.1" customHeight="1" x14ac:dyDescent="0.25">
      <c r="B2" s="82" t="str">
        <f>YEAR(B5)&amp;"/"&amp;YEAR(B368)</f>
        <v>2025/2026</v>
      </c>
      <c r="C2" s="2"/>
      <c r="D2" s="77"/>
      <c r="E2" s="78" t="str">
        <f>B203</f>
        <v>März 2026</v>
      </c>
      <c r="F2" s="79" t="str">
        <f>B236</f>
        <v>April 2026</v>
      </c>
      <c r="G2" s="79" t="str">
        <f>B269</f>
        <v>Mai 2026</v>
      </c>
      <c r="H2" s="79" t="str">
        <f>B302</f>
        <v>Juni 2026</v>
      </c>
      <c r="I2" s="79" t="str">
        <f>B335</f>
        <v>Juli 2026</v>
      </c>
      <c r="J2" s="80" t="str">
        <f>B368</f>
        <v>August 2026</v>
      </c>
      <c r="K2" s="15" t="str">
        <f ca="1">IFERROR(HYPERLINK("#C"&amp;MATCH(TODAY(),B:B),"HEUTE"),"")</f>
        <v/>
      </c>
      <c r="L2" s="21" t="s">
        <v>45</v>
      </c>
      <c r="O2" s="55"/>
    </row>
    <row r="3" spans="1:15" ht="15.75" thickBot="1" x14ac:dyDescent="0.3">
      <c r="B3" s="26" t="s">
        <v>44</v>
      </c>
      <c r="G3" s="53" t="s">
        <v>48</v>
      </c>
      <c r="H3" s="53" t="s">
        <v>49</v>
      </c>
      <c r="I3" s="53" t="s">
        <v>50</v>
      </c>
      <c r="J3" s="53" t="s">
        <v>51</v>
      </c>
      <c r="K3" s="53" t="s">
        <v>52</v>
      </c>
      <c r="L3" s="54" t="s">
        <v>6</v>
      </c>
    </row>
    <row r="4" spans="1:15" ht="33" customHeight="1" thickTop="1" thickBot="1" x14ac:dyDescent="0.3">
      <c r="B4" s="23" t="s">
        <v>1</v>
      </c>
      <c r="C4" s="24" t="s">
        <v>0</v>
      </c>
      <c r="D4" s="24" t="s">
        <v>2</v>
      </c>
      <c r="E4" s="24" t="s">
        <v>3</v>
      </c>
      <c r="F4" s="24" t="s">
        <v>37</v>
      </c>
      <c r="G4" s="24" t="s">
        <v>38</v>
      </c>
      <c r="H4" s="24" t="s">
        <v>39</v>
      </c>
      <c r="I4" s="24" t="s">
        <v>40</v>
      </c>
      <c r="J4" s="24" t="s">
        <v>41</v>
      </c>
      <c r="K4" s="24"/>
      <c r="L4" s="25" t="s">
        <v>42</v>
      </c>
      <c r="O4" s="55"/>
    </row>
    <row r="5" spans="1:15" ht="26.1" customHeight="1" thickTop="1" thickBot="1" x14ac:dyDescent="0.3">
      <c r="A5" s="89" t="str">
        <f>TEXT(B5,"MM")&amp;"|"&amp;TEXT(B5,"JJ")</f>
        <v>09|25</v>
      </c>
      <c r="B5" s="86" t="str">
        <f>TEXT(B6,"MMMM")&amp;" "&amp;YEAR(B6)</f>
        <v>September 2025</v>
      </c>
      <c r="C5" s="87"/>
      <c r="D5" s="87"/>
      <c r="E5" s="87"/>
      <c r="F5" s="87"/>
      <c r="G5" s="87"/>
      <c r="H5" s="87"/>
      <c r="I5" s="87"/>
      <c r="J5" s="87"/>
      <c r="K5" s="87"/>
      <c r="L5" s="88"/>
    </row>
    <row r="6" spans="1:15" ht="26.1" customHeight="1" thickTop="1" x14ac:dyDescent="0.25">
      <c r="A6" s="90"/>
      <c r="B6" s="30">
        <f>DATE(Kalenderjahr,Einstellungen!O4,1)</f>
        <v>45901</v>
      </c>
      <c r="C6" s="31" t="str">
        <f>TEXT(B6,"TTT")</f>
        <v>Mo</v>
      </c>
      <c r="D6" s="32">
        <f>IF(TEXT(B6,"TTT")="Mo",WEEKNUM(B6,21),"")</f>
        <v>36</v>
      </c>
      <c r="E6" s="33" t="str">
        <f>IFERROR(IF(B6&lt;&gt;"",VLOOKUP(B6,Einstellungen!$B$7:$C$122,2,FALSE),""),"")</f>
        <v/>
      </c>
      <c r="F6" s="34">
        <v>5</v>
      </c>
      <c r="G6" s="35">
        <v>1.5</v>
      </c>
      <c r="H6" s="35">
        <v>2.5</v>
      </c>
      <c r="I6" s="35">
        <v>1</v>
      </c>
      <c r="J6" s="35"/>
      <c r="K6" s="35"/>
      <c r="L6" s="50"/>
    </row>
    <row r="7" spans="1:15" ht="26.1" customHeight="1" x14ac:dyDescent="0.25">
      <c r="A7" s="90"/>
      <c r="B7" s="22">
        <f>B6+1</f>
        <v>45902</v>
      </c>
      <c r="C7" s="12" t="str">
        <f>TEXT(B7,"TTT")</f>
        <v>Di</v>
      </c>
      <c r="D7" s="13" t="str">
        <f t="shared" ref="D7:D76" si="0">IF(TEXT(B7,"TTT")="Mo",WEEKNUM(B7,21),"")</f>
        <v/>
      </c>
      <c r="E7" s="20" t="str">
        <f>IFERROR(IF(B7&lt;&gt;"",VLOOKUP(B7,Einstellungen!$B$7:$C$122,2,FALSE),""),"")</f>
        <v/>
      </c>
      <c r="F7" s="27">
        <v>8</v>
      </c>
      <c r="G7" s="28">
        <v>2</v>
      </c>
      <c r="H7" s="28">
        <v>3</v>
      </c>
      <c r="I7" s="28">
        <v>1</v>
      </c>
      <c r="J7" s="28">
        <v>2</v>
      </c>
      <c r="K7" s="28"/>
      <c r="L7" s="51"/>
    </row>
    <row r="8" spans="1:15" ht="26.1" customHeight="1" x14ac:dyDescent="0.25">
      <c r="A8" s="90"/>
      <c r="B8" s="22">
        <f t="shared" ref="B8:B33" si="1">B7+1</f>
        <v>45903</v>
      </c>
      <c r="C8" s="12" t="str">
        <f t="shared" ref="C8:C77" si="2">TEXT(B8,"TTT")</f>
        <v>Mi</v>
      </c>
      <c r="D8" s="13" t="str">
        <f t="shared" si="0"/>
        <v/>
      </c>
      <c r="E8" s="20" t="str">
        <f>IFERROR(IF(B8&lt;&gt;"",VLOOKUP(B8,Einstellungen!$B$7:$C$122,2,FALSE),""),"")</f>
        <v/>
      </c>
      <c r="F8" s="27">
        <v>9.5</v>
      </c>
      <c r="G8" s="28">
        <v>2.5</v>
      </c>
      <c r="H8" s="28">
        <v>3.5</v>
      </c>
      <c r="I8" s="28">
        <v>2</v>
      </c>
      <c r="J8" s="28">
        <v>1.5</v>
      </c>
      <c r="K8" s="28"/>
      <c r="L8" s="51"/>
    </row>
    <row r="9" spans="1:15" ht="26.1" customHeight="1" x14ac:dyDescent="0.25">
      <c r="A9" s="90"/>
      <c r="B9" s="22">
        <f t="shared" si="1"/>
        <v>45904</v>
      </c>
      <c r="C9" s="12" t="str">
        <f t="shared" si="2"/>
        <v>Do</v>
      </c>
      <c r="D9" s="13" t="str">
        <f t="shared" si="0"/>
        <v/>
      </c>
      <c r="E9" s="20" t="str">
        <f>IFERROR(IF(B9&lt;&gt;"",VLOOKUP(B9,Einstellungen!$B$7:$C$122,2,FALSE),""),"")</f>
        <v/>
      </c>
      <c r="F9" s="27"/>
      <c r="G9" s="28"/>
      <c r="H9" s="28"/>
      <c r="I9" s="28"/>
      <c r="J9" s="28"/>
      <c r="K9" s="28"/>
      <c r="L9" s="51"/>
    </row>
    <row r="10" spans="1:15" ht="26.1" customHeight="1" x14ac:dyDescent="0.25">
      <c r="A10" s="90"/>
      <c r="B10" s="22">
        <f t="shared" si="1"/>
        <v>45905</v>
      </c>
      <c r="C10" s="12" t="str">
        <f t="shared" si="2"/>
        <v>Fr</v>
      </c>
      <c r="D10" s="13" t="str">
        <f t="shared" si="0"/>
        <v/>
      </c>
      <c r="E10" s="20" t="str">
        <f>IFERROR(IF(B10&lt;&gt;"",VLOOKUP(B10,Einstellungen!$B$7:$C$122,2,FALSE),""),"")</f>
        <v/>
      </c>
      <c r="F10" s="27"/>
      <c r="G10" s="28"/>
      <c r="H10" s="28"/>
      <c r="I10" s="28"/>
      <c r="J10" s="28"/>
      <c r="K10" s="28"/>
      <c r="L10" s="51"/>
    </row>
    <row r="11" spans="1:15" ht="26.1" customHeight="1" x14ac:dyDescent="0.25">
      <c r="A11" s="90"/>
      <c r="B11" s="22">
        <f t="shared" si="1"/>
        <v>45906</v>
      </c>
      <c r="C11" s="12" t="str">
        <f t="shared" si="2"/>
        <v>Sa</v>
      </c>
      <c r="D11" s="13" t="str">
        <f t="shared" si="0"/>
        <v/>
      </c>
      <c r="E11" s="20" t="str">
        <f>IFERROR(IF(B11&lt;&gt;"",VLOOKUP(B11,Einstellungen!$B$7:$C$122,2,FALSE),""),"")</f>
        <v/>
      </c>
      <c r="F11" s="27"/>
      <c r="G11" s="28"/>
      <c r="H11" s="28"/>
      <c r="I11" s="28"/>
      <c r="J11" s="28"/>
      <c r="K11" s="28"/>
      <c r="L11" s="51"/>
    </row>
    <row r="12" spans="1:15" ht="26.1" customHeight="1" x14ac:dyDescent="0.25">
      <c r="A12" s="90"/>
      <c r="B12" s="22">
        <f t="shared" si="1"/>
        <v>45907</v>
      </c>
      <c r="C12" s="12" t="str">
        <f t="shared" si="2"/>
        <v>So</v>
      </c>
      <c r="D12" s="13" t="str">
        <f t="shared" si="0"/>
        <v/>
      </c>
      <c r="E12" s="20" t="str">
        <f>IFERROR(IF(B12&lt;&gt;"",VLOOKUP(B12,Einstellungen!$B$7:$C$122,2,FALSE),""),"")</f>
        <v/>
      </c>
      <c r="F12" s="27"/>
      <c r="G12" s="28"/>
      <c r="H12" s="28"/>
      <c r="I12" s="28"/>
      <c r="J12" s="28"/>
      <c r="K12" s="28"/>
      <c r="L12" s="51"/>
    </row>
    <row r="13" spans="1:15" ht="26.1" customHeight="1" x14ac:dyDescent="0.25">
      <c r="A13" s="90"/>
      <c r="B13" s="22">
        <f t="shared" si="1"/>
        <v>45908</v>
      </c>
      <c r="C13" s="12" t="str">
        <f t="shared" si="2"/>
        <v>Mo</v>
      </c>
      <c r="D13" s="13">
        <f t="shared" si="0"/>
        <v>37</v>
      </c>
      <c r="E13" s="20" t="str">
        <f>IFERROR(IF(B13&lt;&gt;"",VLOOKUP(B13,Einstellungen!$B$7:$C$122,2,FALSE),""),"")</f>
        <v/>
      </c>
      <c r="F13" s="27"/>
      <c r="G13" s="28"/>
      <c r="H13" s="28"/>
      <c r="I13" s="28"/>
      <c r="J13" s="28"/>
      <c r="K13" s="28"/>
      <c r="L13" s="51"/>
    </row>
    <row r="14" spans="1:15" ht="26.1" customHeight="1" x14ac:dyDescent="0.25">
      <c r="A14" s="90"/>
      <c r="B14" s="22">
        <f t="shared" si="1"/>
        <v>45909</v>
      </c>
      <c r="C14" s="12" t="str">
        <f t="shared" si="2"/>
        <v>Di</v>
      </c>
      <c r="D14" s="13" t="str">
        <f t="shared" si="0"/>
        <v/>
      </c>
      <c r="E14" s="20" t="str">
        <f>IFERROR(IF(B14&lt;&gt;"",VLOOKUP(B14,Einstellungen!$B$7:$C$122,2,FALSE),""),"")</f>
        <v/>
      </c>
      <c r="F14" s="27"/>
      <c r="G14" s="28"/>
      <c r="H14" s="28"/>
      <c r="I14" s="28"/>
      <c r="J14" s="28"/>
      <c r="K14" s="28"/>
      <c r="L14" s="51"/>
    </row>
    <row r="15" spans="1:15" ht="26.1" customHeight="1" x14ac:dyDescent="0.25">
      <c r="A15" s="90"/>
      <c r="B15" s="22">
        <f t="shared" si="1"/>
        <v>45910</v>
      </c>
      <c r="C15" s="12" t="str">
        <f t="shared" si="2"/>
        <v>Mi</v>
      </c>
      <c r="D15" s="13" t="str">
        <f t="shared" si="0"/>
        <v/>
      </c>
      <c r="E15" s="20" t="str">
        <f>IFERROR(IF(B15&lt;&gt;"",VLOOKUP(B15,Einstellungen!$B$7:$C$122,2,FALSE),""),"")</f>
        <v/>
      </c>
      <c r="F15" s="27"/>
      <c r="G15" s="28"/>
      <c r="H15" s="28"/>
      <c r="I15" s="28"/>
      <c r="J15" s="28"/>
      <c r="K15" s="28"/>
      <c r="L15" s="51"/>
    </row>
    <row r="16" spans="1:15" ht="26.1" customHeight="1" x14ac:dyDescent="0.25">
      <c r="A16" s="90"/>
      <c r="B16" s="22">
        <f t="shared" si="1"/>
        <v>45911</v>
      </c>
      <c r="C16" s="12" t="str">
        <f t="shared" si="2"/>
        <v>Do</v>
      </c>
      <c r="D16" s="13" t="str">
        <f t="shared" si="0"/>
        <v/>
      </c>
      <c r="E16" s="20" t="str">
        <f>IFERROR(IF(B16&lt;&gt;"",VLOOKUP(B16,Einstellungen!$B$7:$C$122,2,FALSE),""),"")</f>
        <v/>
      </c>
      <c r="F16" s="27"/>
      <c r="G16" s="28"/>
      <c r="H16" s="28"/>
      <c r="I16" s="28"/>
      <c r="J16" s="28"/>
      <c r="K16" s="28"/>
      <c r="L16" s="51"/>
    </row>
    <row r="17" spans="1:12" ht="26.1" customHeight="1" x14ac:dyDescent="0.25">
      <c r="A17" s="90"/>
      <c r="B17" s="22">
        <f t="shared" si="1"/>
        <v>45912</v>
      </c>
      <c r="C17" s="12" t="str">
        <f t="shared" si="2"/>
        <v>Fr</v>
      </c>
      <c r="D17" s="13" t="str">
        <f t="shared" si="0"/>
        <v/>
      </c>
      <c r="E17" s="20" t="str">
        <f>IFERROR(IF(B17&lt;&gt;"",VLOOKUP(B17,Einstellungen!$B$7:$C$122,2,FALSE),""),"")</f>
        <v/>
      </c>
      <c r="F17" s="27"/>
      <c r="G17" s="28"/>
      <c r="H17" s="28"/>
      <c r="I17" s="28"/>
      <c r="J17" s="28"/>
      <c r="K17" s="28"/>
      <c r="L17" s="51"/>
    </row>
    <row r="18" spans="1:12" ht="26.1" customHeight="1" x14ac:dyDescent="0.25">
      <c r="A18" s="90"/>
      <c r="B18" s="22">
        <f t="shared" si="1"/>
        <v>45913</v>
      </c>
      <c r="C18" s="12" t="str">
        <f t="shared" si="2"/>
        <v>Sa</v>
      </c>
      <c r="D18" s="13" t="str">
        <f t="shared" si="0"/>
        <v/>
      </c>
      <c r="E18" s="20" t="str">
        <f>IFERROR(IF(B18&lt;&gt;"",VLOOKUP(B18,Einstellungen!$B$7:$C$122,2,FALSE),""),"")</f>
        <v/>
      </c>
      <c r="F18" s="27"/>
      <c r="G18" s="28"/>
      <c r="H18" s="28"/>
      <c r="I18" s="28"/>
      <c r="J18" s="28"/>
      <c r="K18" s="28"/>
      <c r="L18" s="51"/>
    </row>
    <row r="19" spans="1:12" ht="26.1" customHeight="1" x14ac:dyDescent="0.25">
      <c r="A19" s="90"/>
      <c r="B19" s="22">
        <f t="shared" si="1"/>
        <v>45914</v>
      </c>
      <c r="C19" s="12" t="str">
        <f t="shared" si="2"/>
        <v>So</v>
      </c>
      <c r="D19" s="13" t="str">
        <f t="shared" si="0"/>
        <v/>
      </c>
      <c r="E19" s="20" t="str">
        <f>IFERROR(IF(B19&lt;&gt;"",VLOOKUP(B19,Einstellungen!$B$7:$C$122,2,FALSE),""),"")</f>
        <v/>
      </c>
      <c r="F19" s="27"/>
      <c r="G19" s="28"/>
      <c r="H19" s="28"/>
      <c r="I19" s="28"/>
      <c r="J19" s="28"/>
      <c r="K19" s="28"/>
      <c r="L19" s="51"/>
    </row>
    <row r="20" spans="1:12" ht="26.1" customHeight="1" x14ac:dyDescent="0.25">
      <c r="A20" s="90"/>
      <c r="B20" s="22">
        <f t="shared" si="1"/>
        <v>45915</v>
      </c>
      <c r="C20" s="12" t="str">
        <f t="shared" si="2"/>
        <v>Mo</v>
      </c>
      <c r="D20" s="13">
        <f t="shared" si="0"/>
        <v>38</v>
      </c>
      <c r="E20" s="20" t="str">
        <f>IFERROR(IF(B20&lt;&gt;"",VLOOKUP(B20,Einstellungen!$B$7:$C$122,2,FALSE),""),"")</f>
        <v/>
      </c>
      <c r="F20" s="27"/>
      <c r="G20" s="28"/>
      <c r="H20" s="28"/>
      <c r="I20" s="28"/>
      <c r="J20" s="28"/>
      <c r="K20" s="28"/>
      <c r="L20" s="51"/>
    </row>
    <row r="21" spans="1:12" ht="26.1" customHeight="1" x14ac:dyDescent="0.25">
      <c r="A21" s="90"/>
      <c r="B21" s="22">
        <f t="shared" si="1"/>
        <v>45916</v>
      </c>
      <c r="C21" s="12" t="str">
        <f t="shared" si="2"/>
        <v>Di</v>
      </c>
      <c r="D21" s="13" t="str">
        <f t="shared" si="0"/>
        <v/>
      </c>
      <c r="E21" s="20" t="str">
        <f>IFERROR(IF(B21&lt;&gt;"",VLOOKUP(B21,Einstellungen!$B$7:$C$122,2,FALSE),""),"")</f>
        <v/>
      </c>
      <c r="F21" s="27"/>
      <c r="G21" s="28"/>
      <c r="H21" s="28"/>
      <c r="I21" s="28"/>
      <c r="J21" s="28"/>
      <c r="K21" s="28"/>
      <c r="L21" s="51"/>
    </row>
    <row r="22" spans="1:12" ht="26.1" customHeight="1" x14ac:dyDescent="0.25">
      <c r="A22" s="90"/>
      <c r="B22" s="22">
        <f t="shared" si="1"/>
        <v>45917</v>
      </c>
      <c r="C22" s="12" t="str">
        <f t="shared" si="2"/>
        <v>Mi</v>
      </c>
      <c r="D22" s="13" t="str">
        <f t="shared" si="0"/>
        <v/>
      </c>
      <c r="E22" s="20" t="str">
        <f>IFERROR(IF(B22&lt;&gt;"",VLOOKUP(B22,Einstellungen!$B$7:$C$122,2,FALSE),""),"")</f>
        <v/>
      </c>
      <c r="F22" s="27"/>
      <c r="G22" s="28"/>
      <c r="H22" s="28"/>
      <c r="I22" s="28"/>
      <c r="J22" s="28"/>
      <c r="K22" s="28"/>
      <c r="L22" s="51"/>
    </row>
    <row r="23" spans="1:12" ht="26.1" customHeight="1" x14ac:dyDescent="0.25">
      <c r="A23" s="90"/>
      <c r="B23" s="22">
        <f t="shared" si="1"/>
        <v>45918</v>
      </c>
      <c r="C23" s="12" t="str">
        <f t="shared" si="2"/>
        <v>Do</v>
      </c>
      <c r="D23" s="13" t="str">
        <f t="shared" si="0"/>
        <v/>
      </c>
      <c r="E23" s="20" t="str">
        <f>IFERROR(IF(B23&lt;&gt;"",VLOOKUP(B23,Einstellungen!$B$7:$C$122,2,FALSE),""),"")</f>
        <v/>
      </c>
      <c r="F23" s="27"/>
      <c r="G23" s="28"/>
      <c r="H23" s="28"/>
      <c r="I23" s="28"/>
      <c r="J23" s="28"/>
      <c r="K23" s="28"/>
      <c r="L23" s="51"/>
    </row>
    <row r="24" spans="1:12" ht="26.1" customHeight="1" x14ac:dyDescent="0.25">
      <c r="A24" s="90"/>
      <c r="B24" s="22">
        <f t="shared" si="1"/>
        <v>45919</v>
      </c>
      <c r="C24" s="12" t="str">
        <f t="shared" si="2"/>
        <v>Fr</v>
      </c>
      <c r="D24" s="13" t="str">
        <f t="shared" si="0"/>
        <v/>
      </c>
      <c r="E24" s="20" t="str">
        <f>IFERROR(IF(B24&lt;&gt;"",VLOOKUP(B24,Einstellungen!$B$7:$C$122,2,FALSE),""),"")</f>
        <v/>
      </c>
      <c r="F24" s="27"/>
      <c r="G24" s="28"/>
      <c r="H24" s="28"/>
      <c r="I24" s="28"/>
      <c r="J24" s="28"/>
      <c r="K24" s="28"/>
      <c r="L24" s="51"/>
    </row>
    <row r="25" spans="1:12" ht="26.1" customHeight="1" x14ac:dyDescent="0.25">
      <c r="A25" s="90"/>
      <c r="B25" s="22">
        <f t="shared" si="1"/>
        <v>45920</v>
      </c>
      <c r="C25" s="12" t="str">
        <f t="shared" si="2"/>
        <v>Sa</v>
      </c>
      <c r="D25" s="13" t="str">
        <f t="shared" si="0"/>
        <v/>
      </c>
      <c r="E25" s="20" t="str">
        <f>IFERROR(IF(B25&lt;&gt;"",VLOOKUP(B25,Einstellungen!$B$7:$C$122,2,FALSE),""),"")</f>
        <v/>
      </c>
      <c r="F25" s="27"/>
      <c r="G25" s="28"/>
      <c r="H25" s="28"/>
      <c r="I25" s="28"/>
      <c r="J25" s="28"/>
      <c r="K25" s="28"/>
      <c r="L25" s="51"/>
    </row>
    <row r="26" spans="1:12" ht="26.1" customHeight="1" x14ac:dyDescent="0.25">
      <c r="A26" s="90"/>
      <c r="B26" s="22">
        <f t="shared" si="1"/>
        <v>45921</v>
      </c>
      <c r="C26" s="12" t="str">
        <f t="shared" si="2"/>
        <v>So</v>
      </c>
      <c r="D26" s="13" t="str">
        <f t="shared" si="0"/>
        <v/>
      </c>
      <c r="E26" s="20" t="str">
        <f>IFERROR(IF(B26&lt;&gt;"",VLOOKUP(B26,Einstellungen!$B$7:$C$122,2,FALSE),""),"")</f>
        <v/>
      </c>
      <c r="F26" s="27"/>
      <c r="G26" s="28"/>
      <c r="H26" s="28"/>
      <c r="I26" s="28"/>
      <c r="J26" s="28"/>
      <c r="K26" s="28"/>
      <c r="L26" s="51"/>
    </row>
    <row r="27" spans="1:12" ht="26.1" customHeight="1" x14ac:dyDescent="0.25">
      <c r="A27" s="90"/>
      <c r="B27" s="22">
        <f t="shared" si="1"/>
        <v>45922</v>
      </c>
      <c r="C27" s="12" t="str">
        <f t="shared" si="2"/>
        <v>Mo</v>
      </c>
      <c r="D27" s="13">
        <f t="shared" si="0"/>
        <v>39</v>
      </c>
      <c r="E27" s="20" t="str">
        <f>IFERROR(IF(B27&lt;&gt;"",VLOOKUP(B27,Einstellungen!$B$7:$C$122,2,FALSE),""),"")</f>
        <v/>
      </c>
      <c r="F27" s="27"/>
      <c r="G27" s="28"/>
      <c r="H27" s="28"/>
      <c r="I27" s="28"/>
      <c r="J27" s="28"/>
      <c r="K27" s="28"/>
      <c r="L27" s="51"/>
    </row>
    <row r="28" spans="1:12" ht="26.1" customHeight="1" x14ac:dyDescent="0.25">
      <c r="A28" s="90"/>
      <c r="B28" s="22">
        <f t="shared" si="1"/>
        <v>45923</v>
      </c>
      <c r="C28" s="12" t="str">
        <f t="shared" si="2"/>
        <v>Di</v>
      </c>
      <c r="D28" s="13" t="str">
        <f t="shared" si="0"/>
        <v/>
      </c>
      <c r="E28" s="20" t="str">
        <f>IFERROR(IF(B28&lt;&gt;"",VLOOKUP(B28,Einstellungen!$B$7:$C$122,2,FALSE),""),"")</f>
        <v/>
      </c>
      <c r="F28" s="27"/>
      <c r="G28" s="28"/>
      <c r="H28" s="28"/>
      <c r="I28" s="28"/>
      <c r="J28" s="28"/>
      <c r="K28" s="28"/>
      <c r="L28" s="51"/>
    </row>
    <row r="29" spans="1:12" ht="26.1" customHeight="1" x14ac:dyDescent="0.25">
      <c r="A29" s="90"/>
      <c r="B29" s="22">
        <f t="shared" si="1"/>
        <v>45924</v>
      </c>
      <c r="C29" s="12" t="str">
        <f t="shared" si="2"/>
        <v>Mi</v>
      </c>
      <c r="D29" s="13" t="str">
        <f t="shared" si="0"/>
        <v/>
      </c>
      <c r="E29" s="20" t="str">
        <f>IFERROR(IF(B29&lt;&gt;"",VLOOKUP(B29,Einstellungen!$B$7:$C$122,2,FALSE),""),"")</f>
        <v/>
      </c>
      <c r="F29" s="27"/>
      <c r="G29" s="28"/>
      <c r="H29" s="28"/>
      <c r="I29" s="28"/>
      <c r="J29" s="28"/>
      <c r="K29" s="28"/>
      <c r="L29" s="51"/>
    </row>
    <row r="30" spans="1:12" ht="26.1" customHeight="1" x14ac:dyDescent="0.25">
      <c r="A30" s="90"/>
      <c r="B30" s="22">
        <f t="shared" si="1"/>
        <v>45925</v>
      </c>
      <c r="C30" s="12" t="str">
        <f t="shared" si="2"/>
        <v>Do</v>
      </c>
      <c r="D30" s="13" t="str">
        <f t="shared" si="0"/>
        <v/>
      </c>
      <c r="E30" s="20" t="str">
        <f>IFERROR(IF(B30&lt;&gt;"",VLOOKUP(B30,Einstellungen!$B$7:$C$122,2,FALSE),""),"")</f>
        <v/>
      </c>
      <c r="F30" s="27"/>
      <c r="G30" s="28"/>
      <c r="H30" s="28"/>
      <c r="I30" s="28"/>
      <c r="J30" s="28"/>
      <c r="K30" s="28"/>
      <c r="L30" s="51"/>
    </row>
    <row r="31" spans="1:12" ht="26.1" customHeight="1" x14ac:dyDescent="0.25">
      <c r="A31" s="90"/>
      <c r="B31" s="22">
        <f t="shared" si="1"/>
        <v>45926</v>
      </c>
      <c r="C31" s="12" t="str">
        <f t="shared" si="2"/>
        <v>Fr</v>
      </c>
      <c r="D31" s="13" t="str">
        <f t="shared" si="0"/>
        <v/>
      </c>
      <c r="E31" s="20" t="str">
        <f>IFERROR(IF(B31&lt;&gt;"",VLOOKUP(B31,Einstellungen!$B$7:$C$122,2,FALSE),""),"")</f>
        <v/>
      </c>
      <c r="F31" s="27"/>
      <c r="G31" s="28"/>
      <c r="H31" s="28"/>
      <c r="I31" s="28"/>
      <c r="J31" s="28"/>
      <c r="K31" s="28"/>
      <c r="L31" s="51"/>
    </row>
    <row r="32" spans="1:12" ht="26.1" customHeight="1" x14ac:dyDescent="0.25">
      <c r="A32" s="90"/>
      <c r="B32" s="22">
        <f t="shared" si="1"/>
        <v>45927</v>
      </c>
      <c r="C32" s="12" t="str">
        <f t="shared" si="2"/>
        <v>Sa</v>
      </c>
      <c r="D32" s="13" t="str">
        <f t="shared" si="0"/>
        <v/>
      </c>
      <c r="E32" s="20" t="str">
        <f>IFERROR(IF(B32&lt;&gt;"",VLOOKUP(B32,Einstellungen!$B$7:$C$122,2,FALSE),""),"")</f>
        <v/>
      </c>
      <c r="F32" s="27"/>
      <c r="G32" s="28"/>
      <c r="H32" s="28"/>
      <c r="I32" s="28"/>
      <c r="J32" s="28"/>
      <c r="K32" s="28"/>
      <c r="L32" s="51"/>
    </row>
    <row r="33" spans="1:12" ht="26.1" customHeight="1" x14ac:dyDescent="0.25">
      <c r="A33" s="90"/>
      <c r="B33" s="22">
        <f t="shared" si="1"/>
        <v>45928</v>
      </c>
      <c r="C33" s="12" t="str">
        <f t="shared" si="2"/>
        <v>So</v>
      </c>
      <c r="D33" s="13" t="str">
        <f t="shared" si="0"/>
        <v/>
      </c>
      <c r="E33" s="20" t="str">
        <f>IFERROR(IF(B33&lt;&gt;"",VLOOKUP(B33,Einstellungen!$B$7:$C$122,2,FALSE),""),"")</f>
        <v/>
      </c>
      <c r="F33" s="27"/>
      <c r="G33" s="28"/>
      <c r="H33" s="28"/>
      <c r="I33" s="28"/>
      <c r="J33" s="28"/>
      <c r="K33" s="28"/>
      <c r="L33" s="51"/>
    </row>
    <row r="34" spans="1:12" ht="26.1" customHeight="1" x14ac:dyDescent="0.25">
      <c r="A34" s="90"/>
      <c r="B34" s="22">
        <f>IFERROR(IF(MONTH(B33+1)&lt;&gt;MONTH(B33),"",B33+1),"")</f>
        <v>45929</v>
      </c>
      <c r="C34" s="12" t="str">
        <f t="shared" si="2"/>
        <v>Mo</v>
      </c>
      <c r="D34" s="13">
        <f t="shared" si="0"/>
        <v>40</v>
      </c>
      <c r="E34" s="20" t="str">
        <f>IFERROR(IF(B34&lt;&gt;"",VLOOKUP(B34,Einstellungen!$B$7:$C$122,2,FALSE),""),"")</f>
        <v/>
      </c>
      <c r="F34" s="27"/>
      <c r="G34" s="28"/>
      <c r="H34" s="28"/>
      <c r="I34" s="28"/>
      <c r="J34" s="28"/>
      <c r="K34" s="28"/>
      <c r="L34" s="51"/>
    </row>
    <row r="35" spans="1:12" ht="26.1" customHeight="1" x14ac:dyDescent="0.25">
      <c r="A35" s="90"/>
      <c r="B35" s="22">
        <f>IFERROR(IF(MONTH(B34+1)&lt;&gt;MONTH(B34),"",B34+1),"")</f>
        <v>45930</v>
      </c>
      <c r="C35" s="12" t="str">
        <f t="shared" si="2"/>
        <v>Di</v>
      </c>
      <c r="D35" s="13" t="str">
        <f t="shared" si="0"/>
        <v/>
      </c>
      <c r="E35" s="20" t="str">
        <f>IFERROR(IF(B35&lt;&gt;"",VLOOKUP(B35,Einstellungen!$B$7:$C$122,2,FALSE),""),"")</f>
        <v/>
      </c>
      <c r="F35" s="27"/>
      <c r="G35" s="28"/>
      <c r="H35" s="28"/>
      <c r="I35" s="28"/>
      <c r="J35" s="28"/>
      <c r="K35" s="28"/>
      <c r="L35" s="51"/>
    </row>
    <row r="36" spans="1:12" ht="26.1" customHeight="1" thickBot="1" x14ac:dyDescent="0.3">
      <c r="A36" s="90"/>
      <c r="B36" s="64" t="str">
        <f>IFERROR(IF(MONTH(B35+1)&lt;&gt;MONTH(B35),"",B35+1),"")</f>
        <v/>
      </c>
      <c r="C36" s="65" t="str">
        <f t="shared" si="2"/>
        <v/>
      </c>
      <c r="D36" s="66" t="str">
        <f t="shared" si="0"/>
        <v/>
      </c>
      <c r="E36" s="67" t="str">
        <f>IFERROR(IF(B36&lt;&gt;"",VLOOKUP(B36,Einstellungen!$B$7:$C$122,2,FALSE),""),"")</f>
        <v/>
      </c>
      <c r="F36" s="61"/>
      <c r="G36" s="62"/>
      <c r="H36" s="62"/>
      <c r="I36" s="62"/>
      <c r="J36" s="62"/>
      <c r="K36" s="62"/>
      <c r="L36" s="63"/>
    </row>
    <row r="37" spans="1:12" ht="26.1" customHeight="1" thickBot="1" x14ac:dyDescent="0.3">
      <c r="A37" s="91"/>
      <c r="B37" s="84"/>
      <c r="C37" s="85"/>
      <c r="D37" s="85"/>
      <c r="E37" s="60"/>
      <c r="F37" s="29">
        <f>SUM(F6:F36)</f>
        <v>22.5</v>
      </c>
      <c r="G37" s="29">
        <f t="shared" ref="G37:K37" si="3">SUM(G6:G36)</f>
        <v>6</v>
      </c>
      <c r="H37" s="29">
        <f t="shared" si="3"/>
        <v>9</v>
      </c>
      <c r="I37" s="29">
        <f t="shared" si="3"/>
        <v>4</v>
      </c>
      <c r="J37" s="29">
        <f t="shared" si="3"/>
        <v>3.5</v>
      </c>
      <c r="K37" s="29">
        <f t="shared" si="3"/>
        <v>0</v>
      </c>
      <c r="L37" s="52"/>
    </row>
    <row r="38" spans="1:12" ht="26.1" customHeight="1" thickTop="1" thickBot="1" x14ac:dyDescent="0.3">
      <c r="A38" s="89" t="str">
        <f>TEXT(B38,"MM")&amp;"|"&amp;TEXT(B38,"JJ")</f>
        <v>10|25</v>
      </c>
      <c r="B38" s="92" t="str">
        <f>TEXT(B39,"MMMM")&amp;" "&amp;YEAR(B39)</f>
        <v>Oktober 2025</v>
      </c>
      <c r="C38" s="93"/>
      <c r="D38" s="93"/>
      <c r="E38" s="93"/>
      <c r="F38" s="93"/>
      <c r="G38" s="93"/>
      <c r="H38" s="93"/>
      <c r="I38" s="93"/>
      <c r="J38" s="93"/>
      <c r="K38" s="93"/>
      <c r="L38" s="94"/>
    </row>
    <row r="39" spans="1:12" ht="26.1" customHeight="1" thickTop="1" x14ac:dyDescent="0.25">
      <c r="A39" s="90"/>
      <c r="B39" s="22">
        <f>IF(B36&lt;&gt;"",B36+1,IF(B35&lt;&gt;"",B35+1,IF(B34&lt;&gt;"",B34+1,IF(B33&lt;&gt;"",B33+1))))</f>
        <v>45931</v>
      </c>
      <c r="C39" s="12" t="str">
        <f t="shared" si="2"/>
        <v>Mi</v>
      </c>
      <c r="D39" s="13" t="str">
        <f t="shared" si="0"/>
        <v/>
      </c>
      <c r="E39" s="20" t="str">
        <f>IFERROR(IF(B39&lt;&gt;"",VLOOKUP(B39,Einstellungen!$B$7:$C$122,2,FALSE),""),"")</f>
        <v/>
      </c>
      <c r="F39" s="27"/>
      <c r="G39" s="28"/>
      <c r="H39" s="28"/>
      <c r="I39" s="28"/>
      <c r="J39" s="28"/>
      <c r="K39" s="28"/>
      <c r="L39" s="51"/>
    </row>
    <row r="40" spans="1:12" ht="26.1" customHeight="1" x14ac:dyDescent="0.25">
      <c r="A40" s="90"/>
      <c r="B40" s="22">
        <f t="shared" ref="B40:B78" si="4">B39+1</f>
        <v>45932</v>
      </c>
      <c r="C40" s="12" t="str">
        <f t="shared" si="2"/>
        <v>Do</v>
      </c>
      <c r="D40" s="13" t="str">
        <f t="shared" si="0"/>
        <v/>
      </c>
      <c r="E40" s="20" t="str">
        <f>IFERROR(IF(B40&lt;&gt;"",VLOOKUP(B40,Einstellungen!$B$7:$C$122,2,FALSE),""),"")</f>
        <v/>
      </c>
      <c r="F40" s="27"/>
      <c r="G40" s="28"/>
      <c r="H40" s="28"/>
      <c r="I40" s="28"/>
      <c r="J40" s="28"/>
      <c r="K40" s="28"/>
      <c r="L40" s="51"/>
    </row>
    <row r="41" spans="1:12" ht="26.1" customHeight="1" x14ac:dyDescent="0.25">
      <c r="A41" s="90"/>
      <c r="B41" s="22">
        <f t="shared" si="4"/>
        <v>45933</v>
      </c>
      <c r="C41" s="12" t="str">
        <f t="shared" si="2"/>
        <v>Fr</v>
      </c>
      <c r="D41" s="13" t="str">
        <f t="shared" si="0"/>
        <v/>
      </c>
      <c r="E41" s="20" t="str">
        <f>IFERROR(IF(B41&lt;&gt;"",VLOOKUP(B41,Einstellungen!$B$7:$C$122,2,FALSE),""),"")</f>
        <v>Tag d. Deut. Einheit</v>
      </c>
      <c r="F41" s="27"/>
      <c r="G41" s="28"/>
      <c r="H41" s="28"/>
      <c r="I41" s="28"/>
      <c r="J41" s="28"/>
      <c r="K41" s="28"/>
      <c r="L41" s="51"/>
    </row>
    <row r="42" spans="1:12" ht="26.1" customHeight="1" x14ac:dyDescent="0.25">
      <c r="A42" s="90"/>
      <c r="B42" s="22">
        <f t="shared" si="4"/>
        <v>45934</v>
      </c>
      <c r="C42" s="12" t="str">
        <f t="shared" si="2"/>
        <v>Sa</v>
      </c>
      <c r="D42" s="13" t="str">
        <f t="shared" si="0"/>
        <v/>
      </c>
      <c r="E42" s="20" t="str">
        <f>IFERROR(IF(B42&lt;&gt;"",VLOOKUP(B42,Einstellungen!$B$7:$C$122,2,FALSE),""),"")</f>
        <v/>
      </c>
      <c r="F42" s="27"/>
      <c r="G42" s="28"/>
      <c r="H42" s="28"/>
      <c r="I42" s="28"/>
      <c r="J42" s="28"/>
      <c r="K42" s="28"/>
      <c r="L42" s="51"/>
    </row>
    <row r="43" spans="1:12" ht="26.1" customHeight="1" x14ac:dyDescent="0.25">
      <c r="A43" s="90"/>
      <c r="B43" s="22">
        <f t="shared" si="4"/>
        <v>45935</v>
      </c>
      <c r="C43" s="12" t="str">
        <f t="shared" si="2"/>
        <v>So</v>
      </c>
      <c r="D43" s="13" t="str">
        <f t="shared" si="0"/>
        <v/>
      </c>
      <c r="E43" s="20" t="str">
        <f>IFERROR(IF(B43&lt;&gt;"",VLOOKUP(B43,Einstellungen!$B$7:$C$122,2,FALSE),""),"")</f>
        <v/>
      </c>
      <c r="F43" s="27"/>
      <c r="G43" s="28"/>
      <c r="H43" s="28"/>
      <c r="I43" s="28"/>
      <c r="J43" s="28"/>
      <c r="K43" s="28"/>
      <c r="L43" s="51"/>
    </row>
    <row r="44" spans="1:12" ht="26.1" customHeight="1" x14ac:dyDescent="0.25">
      <c r="A44" s="90"/>
      <c r="B44" s="22">
        <f t="shared" si="4"/>
        <v>45936</v>
      </c>
      <c r="C44" s="12" t="str">
        <f t="shared" si="2"/>
        <v>Mo</v>
      </c>
      <c r="D44" s="13">
        <f t="shared" si="0"/>
        <v>41</v>
      </c>
      <c r="E44" s="20" t="str">
        <f>IFERROR(IF(B44&lt;&gt;"",VLOOKUP(B44,Einstellungen!$B$7:$C$122,2,FALSE),""),"")</f>
        <v/>
      </c>
      <c r="F44" s="27"/>
      <c r="G44" s="28"/>
      <c r="H44" s="28"/>
      <c r="I44" s="28"/>
      <c r="J44" s="28"/>
      <c r="K44" s="28"/>
      <c r="L44" s="51"/>
    </row>
    <row r="45" spans="1:12" ht="26.1" customHeight="1" x14ac:dyDescent="0.25">
      <c r="A45" s="90"/>
      <c r="B45" s="22">
        <f t="shared" si="4"/>
        <v>45937</v>
      </c>
      <c r="C45" s="12" t="str">
        <f t="shared" si="2"/>
        <v>Di</v>
      </c>
      <c r="D45" s="13" t="str">
        <f t="shared" si="0"/>
        <v/>
      </c>
      <c r="E45" s="20" t="str">
        <f>IFERROR(IF(B45&lt;&gt;"",VLOOKUP(B45,Einstellungen!$B$7:$C$122,2,FALSE),""),"")</f>
        <v/>
      </c>
      <c r="F45" s="27"/>
      <c r="G45" s="28"/>
      <c r="H45" s="28"/>
      <c r="I45" s="28"/>
      <c r="J45" s="28"/>
      <c r="K45" s="28"/>
      <c r="L45" s="51"/>
    </row>
    <row r="46" spans="1:12" ht="26.1" customHeight="1" x14ac:dyDescent="0.25">
      <c r="A46" s="90"/>
      <c r="B46" s="22">
        <f t="shared" si="4"/>
        <v>45938</v>
      </c>
      <c r="C46" s="12" t="str">
        <f t="shared" si="2"/>
        <v>Mi</v>
      </c>
      <c r="D46" s="13" t="str">
        <f t="shared" si="0"/>
        <v/>
      </c>
      <c r="E46" s="20" t="str">
        <f>IFERROR(IF(B46&lt;&gt;"",VLOOKUP(B46,Einstellungen!$B$7:$C$122,2,FALSE),""),"")</f>
        <v/>
      </c>
      <c r="F46" s="27"/>
      <c r="G46" s="28"/>
      <c r="H46" s="28"/>
      <c r="I46" s="28"/>
      <c r="J46" s="28"/>
      <c r="K46" s="28"/>
      <c r="L46" s="51"/>
    </row>
    <row r="47" spans="1:12" ht="26.1" customHeight="1" x14ac:dyDescent="0.25">
      <c r="A47" s="90"/>
      <c r="B47" s="22">
        <f t="shared" si="4"/>
        <v>45939</v>
      </c>
      <c r="C47" s="12" t="str">
        <f t="shared" si="2"/>
        <v>Do</v>
      </c>
      <c r="D47" s="13" t="str">
        <f t="shared" si="0"/>
        <v/>
      </c>
      <c r="E47" s="20" t="str">
        <f>IFERROR(IF(B47&lt;&gt;"",VLOOKUP(B47,Einstellungen!$B$7:$C$122,2,FALSE),""),"")</f>
        <v/>
      </c>
      <c r="F47" s="27"/>
      <c r="G47" s="28"/>
      <c r="H47" s="28"/>
      <c r="I47" s="28"/>
      <c r="J47" s="28"/>
      <c r="K47" s="28"/>
      <c r="L47" s="51"/>
    </row>
    <row r="48" spans="1:12" ht="26.1" customHeight="1" x14ac:dyDescent="0.25">
      <c r="A48" s="90"/>
      <c r="B48" s="22">
        <f t="shared" si="4"/>
        <v>45940</v>
      </c>
      <c r="C48" s="12" t="str">
        <f t="shared" si="2"/>
        <v>Fr</v>
      </c>
      <c r="D48" s="13" t="str">
        <f t="shared" si="0"/>
        <v/>
      </c>
      <c r="E48" s="20" t="str">
        <f>IFERROR(IF(B48&lt;&gt;"",VLOOKUP(B48,Einstellungen!$B$7:$C$122,2,FALSE),""),"")</f>
        <v/>
      </c>
      <c r="F48" s="27"/>
      <c r="G48" s="28"/>
      <c r="H48" s="28"/>
      <c r="I48" s="28"/>
      <c r="J48" s="28"/>
      <c r="K48" s="28"/>
      <c r="L48" s="51"/>
    </row>
    <row r="49" spans="1:12" ht="26.1" customHeight="1" x14ac:dyDescent="0.25">
      <c r="A49" s="90"/>
      <c r="B49" s="22">
        <f t="shared" si="4"/>
        <v>45941</v>
      </c>
      <c r="C49" s="12" t="str">
        <f t="shared" si="2"/>
        <v>Sa</v>
      </c>
      <c r="D49" s="13" t="str">
        <f t="shared" si="0"/>
        <v/>
      </c>
      <c r="E49" s="20" t="str">
        <f>IFERROR(IF(B49&lt;&gt;"",VLOOKUP(B49,Einstellungen!$B$7:$C$122,2,FALSE),""),"")</f>
        <v/>
      </c>
      <c r="F49" s="27"/>
      <c r="G49" s="28"/>
      <c r="H49" s="28"/>
      <c r="I49" s="28"/>
      <c r="J49" s="28"/>
      <c r="K49" s="28"/>
      <c r="L49" s="51"/>
    </row>
    <row r="50" spans="1:12" ht="26.1" customHeight="1" x14ac:dyDescent="0.25">
      <c r="A50" s="90"/>
      <c r="B50" s="22">
        <f t="shared" si="4"/>
        <v>45942</v>
      </c>
      <c r="C50" s="12" t="str">
        <f t="shared" si="2"/>
        <v>So</v>
      </c>
      <c r="D50" s="13" t="str">
        <f t="shared" si="0"/>
        <v/>
      </c>
      <c r="E50" s="20" t="str">
        <f>IFERROR(IF(B50&lt;&gt;"",VLOOKUP(B50,Einstellungen!$B$7:$C$122,2,FALSE),""),"")</f>
        <v/>
      </c>
      <c r="F50" s="27"/>
      <c r="G50" s="28"/>
      <c r="H50" s="28"/>
      <c r="I50" s="28"/>
      <c r="J50" s="28"/>
      <c r="K50" s="28"/>
      <c r="L50" s="51"/>
    </row>
    <row r="51" spans="1:12" ht="26.1" customHeight="1" x14ac:dyDescent="0.25">
      <c r="A51" s="90"/>
      <c r="B51" s="22">
        <f t="shared" si="4"/>
        <v>45943</v>
      </c>
      <c r="C51" s="12" t="str">
        <f t="shared" si="2"/>
        <v>Mo</v>
      </c>
      <c r="D51" s="13">
        <f t="shared" si="0"/>
        <v>42</v>
      </c>
      <c r="E51" s="20" t="str">
        <f>IFERROR(IF(B51&lt;&gt;"",VLOOKUP(B51,Einstellungen!$B$7:$C$122,2,FALSE),""),"")</f>
        <v/>
      </c>
      <c r="F51" s="27"/>
      <c r="G51" s="28"/>
      <c r="H51" s="28"/>
      <c r="I51" s="28"/>
      <c r="J51" s="28"/>
      <c r="K51" s="28"/>
      <c r="L51" s="51"/>
    </row>
    <row r="52" spans="1:12" ht="26.1" customHeight="1" x14ac:dyDescent="0.25">
      <c r="A52" s="90"/>
      <c r="B52" s="22">
        <f t="shared" si="4"/>
        <v>45944</v>
      </c>
      <c r="C52" s="12" t="str">
        <f t="shared" si="2"/>
        <v>Di</v>
      </c>
      <c r="D52" s="13" t="str">
        <f t="shared" si="0"/>
        <v/>
      </c>
      <c r="E52" s="20" t="str">
        <f>IFERROR(IF(B52&lt;&gt;"",VLOOKUP(B52,Einstellungen!$B$7:$C$122,2,FALSE),""),"")</f>
        <v/>
      </c>
      <c r="F52" s="27"/>
      <c r="G52" s="28"/>
      <c r="H52" s="28"/>
      <c r="I52" s="28"/>
      <c r="J52" s="28"/>
      <c r="K52" s="28"/>
      <c r="L52" s="51"/>
    </row>
    <row r="53" spans="1:12" ht="26.1" customHeight="1" x14ac:dyDescent="0.25">
      <c r="A53" s="90"/>
      <c r="B53" s="22">
        <f t="shared" si="4"/>
        <v>45945</v>
      </c>
      <c r="C53" s="12" t="str">
        <f t="shared" si="2"/>
        <v>Mi</v>
      </c>
      <c r="D53" s="13" t="str">
        <f t="shared" si="0"/>
        <v/>
      </c>
      <c r="E53" s="20" t="str">
        <f>IFERROR(IF(B53&lt;&gt;"",VLOOKUP(B53,Einstellungen!$B$7:$C$122,2,FALSE),""),"")</f>
        <v/>
      </c>
      <c r="F53" s="27"/>
      <c r="G53" s="28"/>
      <c r="H53" s="28"/>
      <c r="I53" s="28"/>
      <c r="J53" s="28"/>
      <c r="K53" s="28"/>
      <c r="L53" s="51"/>
    </row>
    <row r="54" spans="1:12" ht="26.1" customHeight="1" x14ac:dyDescent="0.25">
      <c r="A54" s="90"/>
      <c r="B54" s="22">
        <f t="shared" si="4"/>
        <v>45946</v>
      </c>
      <c r="C54" s="12" t="str">
        <f t="shared" si="2"/>
        <v>Do</v>
      </c>
      <c r="D54" s="13" t="str">
        <f t="shared" si="0"/>
        <v/>
      </c>
      <c r="E54" s="20" t="str">
        <f>IFERROR(IF(B54&lt;&gt;"",VLOOKUP(B54,Einstellungen!$B$7:$C$122,2,FALSE),""),"")</f>
        <v/>
      </c>
      <c r="F54" s="27"/>
      <c r="G54" s="28"/>
      <c r="H54" s="28"/>
      <c r="I54" s="28"/>
      <c r="J54" s="28"/>
      <c r="K54" s="28"/>
      <c r="L54" s="51"/>
    </row>
    <row r="55" spans="1:12" ht="26.1" customHeight="1" x14ac:dyDescent="0.25">
      <c r="A55" s="90"/>
      <c r="B55" s="22">
        <f t="shared" si="4"/>
        <v>45947</v>
      </c>
      <c r="C55" s="12" t="str">
        <f t="shared" si="2"/>
        <v>Fr</v>
      </c>
      <c r="D55" s="13" t="str">
        <f t="shared" si="0"/>
        <v/>
      </c>
      <c r="E55" s="20" t="str">
        <f>IFERROR(IF(B55&lt;&gt;"",VLOOKUP(B55,Einstellungen!$B$7:$C$122,2,FALSE),""),"")</f>
        <v/>
      </c>
      <c r="F55" s="27"/>
      <c r="G55" s="28"/>
      <c r="H55" s="28"/>
      <c r="I55" s="28"/>
      <c r="J55" s="28"/>
      <c r="K55" s="28"/>
      <c r="L55" s="51"/>
    </row>
    <row r="56" spans="1:12" ht="26.1" customHeight="1" x14ac:dyDescent="0.25">
      <c r="A56" s="90"/>
      <c r="B56" s="22">
        <f t="shared" si="4"/>
        <v>45948</v>
      </c>
      <c r="C56" s="12" t="str">
        <f t="shared" si="2"/>
        <v>Sa</v>
      </c>
      <c r="D56" s="13" t="str">
        <f t="shared" si="0"/>
        <v/>
      </c>
      <c r="E56" s="20" t="str">
        <f>IFERROR(IF(B56&lt;&gt;"",VLOOKUP(B56,Einstellungen!$B$7:$C$122,2,FALSE),""),"")</f>
        <v/>
      </c>
      <c r="F56" s="27"/>
      <c r="G56" s="28"/>
      <c r="H56" s="28"/>
      <c r="I56" s="28"/>
      <c r="J56" s="28"/>
      <c r="K56" s="28"/>
      <c r="L56" s="51"/>
    </row>
    <row r="57" spans="1:12" ht="26.1" customHeight="1" x14ac:dyDescent="0.25">
      <c r="A57" s="90"/>
      <c r="B57" s="22">
        <f t="shared" si="4"/>
        <v>45949</v>
      </c>
      <c r="C57" s="12" t="str">
        <f t="shared" si="2"/>
        <v>So</v>
      </c>
      <c r="D57" s="13" t="str">
        <f t="shared" si="0"/>
        <v/>
      </c>
      <c r="E57" s="20" t="str">
        <f>IFERROR(IF(B57&lt;&gt;"",VLOOKUP(B57,Einstellungen!$B$7:$C$122,2,FALSE),""),"")</f>
        <v/>
      </c>
      <c r="F57" s="27"/>
      <c r="G57" s="28"/>
      <c r="H57" s="28"/>
      <c r="I57" s="28"/>
      <c r="J57" s="28"/>
      <c r="K57" s="28"/>
      <c r="L57" s="51"/>
    </row>
    <row r="58" spans="1:12" ht="26.1" customHeight="1" x14ac:dyDescent="0.25">
      <c r="A58" s="90"/>
      <c r="B58" s="22">
        <f t="shared" si="4"/>
        <v>45950</v>
      </c>
      <c r="C58" s="12" t="str">
        <f t="shared" si="2"/>
        <v>Mo</v>
      </c>
      <c r="D58" s="13">
        <f t="shared" si="0"/>
        <v>43</v>
      </c>
      <c r="E58" s="20" t="str">
        <f>IFERROR(IF(B58&lt;&gt;"",VLOOKUP(B58,Einstellungen!$B$7:$C$122,2,FALSE),""),"")</f>
        <v/>
      </c>
      <c r="F58" s="27"/>
      <c r="G58" s="28"/>
      <c r="H58" s="28"/>
      <c r="I58" s="28"/>
      <c r="J58" s="28"/>
      <c r="K58" s="28"/>
      <c r="L58" s="51"/>
    </row>
    <row r="59" spans="1:12" ht="26.1" customHeight="1" x14ac:dyDescent="0.25">
      <c r="A59" s="90"/>
      <c r="B59" s="22">
        <f t="shared" si="4"/>
        <v>45951</v>
      </c>
      <c r="C59" s="12" t="str">
        <f t="shared" si="2"/>
        <v>Di</v>
      </c>
      <c r="D59" s="13" t="str">
        <f t="shared" si="0"/>
        <v/>
      </c>
      <c r="E59" s="20" t="str">
        <f>IFERROR(IF(B59&lt;&gt;"",VLOOKUP(B59,Einstellungen!$B$7:$C$122,2,FALSE),""),"")</f>
        <v/>
      </c>
      <c r="F59" s="27"/>
      <c r="G59" s="28"/>
      <c r="H59" s="28"/>
      <c r="I59" s="28"/>
      <c r="J59" s="28"/>
      <c r="K59" s="28"/>
      <c r="L59" s="51"/>
    </row>
    <row r="60" spans="1:12" ht="26.1" customHeight="1" x14ac:dyDescent="0.25">
      <c r="A60" s="90"/>
      <c r="B60" s="22">
        <f t="shared" si="4"/>
        <v>45952</v>
      </c>
      <c r="C60" s="12" t="str">
        <f t="shared" si="2"/>
        <v>Mi</v>
      </c>
      <c r="D60" s="13" t="str">
        <f t="shared" si="0"/>
        <v/>
      </c>
      <c r="E60" s="20" t="str">
        <f>IFERROR(IF(B60&lt;&gt;"",VLOOKUP(B60,Einstellungen!$B$7:$C$122,2,FALSE),""),"")</f>
        <v/>
      </c>
      <c r="F60" s="27"/>
      <c r="G60" s="28"/>
      <c r="H60" s="28"/>
      <c r="I60" s="28"/>
      <c r="J60" s="28"/>
      <c r="K60" s="28"/>
      <c r="L60" s="51"/>
    </row>
    <row r="61" spans="1:12" ht="26.1" customHeight="1" x14ac:dyDescent="0.25">
      <c r="A61" s="90"/>
      <c r="B61" s="22">
        <f t="shared" si="4"/>
        <v>45953</v>
      </c>
      <c r="C61" s="12" t="str">
        <f t="shared" si="2"/>
        <v>Do</v>
      </c>
      <c r="D61" s="13" t="str">
        <f t="shared" si="0"/>
        <v/>
      </c>
      <c r="E61" s="20" t="str">
        <f>IFERROR(IF(B61&lt;&gt;"",VLOOKUP(B61,Einstellungen!$B$7:$C$122,2,FALSE),""),"")</f>
        <v/>
      </c>
      <c r="F61" s="27"/>
      <c r="G61" s="28"/>
      <c r="H61" s="28"/>
      <c r="I61" s="28"/>
      <c r="J61" s="28"/>
      <c r="K61" s="28"/>
      <c r="L61" s="51"/>
    </row>
    <row r="62" spans="1:12" ht="26.1" customHeight="1" x14ac:dyDescent="0.25">
      <c r="A62" s="90"/>
      <c r="B62" s="22">
        <f t="shared" si="4"/>
        <v>45954</v>
      </c>
      <c r="C62" s="12" t="str">
        <f t="shared" si="2"/>
        <v>Fr</v>
      </c>
      <c r="D62" s="13" t="str">
        <f t="shared" si="0"/>
        <v/>
      </c>
      <c r="E62" s="20" t="str">
        <f>IFERROR(IF(B62&lt;&gt;"",VLOOKUP(B62,Einstellungen!$B$7:$C$122,2,FALSE),""),"")</f>
        <v/>
      </c>
      <c r="F62" s="27"/>
      <c r="G62" s="28"/>
      <c r="H62" s="28"/>
      <c r="I62" s="28"/>
      <c r="J62" s="28"/>
      <c r="K62" s="28"/>
      <c r="L62" s="51"/>
    </row>
    <row r="63" spans="1:12" ht="26.1" customHeight="1" x14ac:dyDescent="0.25">
      <c r="A63" s="90"/>
      <c r="B63" s="22">
        <f t="shared" si="4"/>
        <v>45955</v>
      </c>
      <c r="C63" s="12" t="str">
        <f t="shared" si="2"/>
        <v>Sa</v>
      </c>
      <c r="D63" s="13" t="str">
        <f t="shared" si="0"/>
        <v/>
      </c>
      <c r="E63" s="20" t="str">
        <f>IFERROR(IF(B63&lt;&gt;"",VLOOKUP(B63,Einstellungen!$B$7:$C$122,2,FALSE),""),"")</f>
        <v/>
      </c>
      <c r="F63" s="27"/>
      <c r="G63" s="28"/>
      <c r="H63" s="28"/>
      <c r="I63" s="28"/>
      <c r="J63" s="28"/>
      <c r="K63" s="28"/>
      <c r="L63" s="51"/>
    </row>
    <row r="64" spans="1:12" ht="26.1" customHeight="1" x14ac:dyDescent="0.25">
      <c r="A64" s="90"/>
      <c r="B64" s="22">
        <f t="shared" si="4"/>
        <v>45956</v>
      </c>
      <c r="C64" s="12" t="str">
        <f t="shared" si="2"/>
        <v>So</v>
      </c>
      <c r="D64" s="13" t="str">
        <f t="shared" si="0"/>
        <v/>
      </c>
      <c r="E64" s="20" t="str">
        <f>IFERROR(IF(B64&lt;&gt;"",VLOOKUP(B64,Einstellungen!$B$7:$C$122,2,FALSE),""),"")</f>
        <v/>
      </c>
      <c r="F64" s="27"/>
      <c r="G64" s="28"/>
      <c r="H64" s="28"/>
      <c r="I64" s="28"/>
      <c r="J64" s="28"/>
      <c r="K64" s="28"/>
      <c r="L64" s="51"/>
    </row>
    <row r="65" spans="1:12" ht="26.1" customHeight="1" x14ac:dyDescent="0.25">
      <c r="A65" s="90"/>
      <c r="B65" s="22">
        <f t="shared" si="4"/>
        <v>45957</v>
      </c>
      <c r="C65" s="12" t="str">
        <f t="shared" si="2"/>
        <v>Mo</v>
      </c>
      <c r="D65" s="13">
        <f t="shared" si="0"/>
        <v>44</v>
      </c>
      <c r="E65" s="20" t="str">
        <f>IFERROR(IF(B65&lt;&gt;"",VLOOKUP(B65,Einstellungen!$B$7:$C$122,2,FALSE),""),"")</f>
        <v/>
      </c>
      <c r="F65" s="27"/>
      <c r="G65" s="28"/>
      <c r="H65" s="28"/>
      <c r="I65" s="28"/>
      <c r="J65" s="28"/>
      <c r="K65" s="28"/>
      <c r="L65" s="51"/>
    </row>
    <row r="66" spans="1:12" ht="26.1" customHeight="1" x14ac:dyDescent="0.25">
      <c r="A66" s="90"/>
      <c r="B66" s="22">
        <f t="shared" si="4"/>
        <v>45958</v>
      </c>
      <c r="C66" s="12" t="str">
        <f t="shared" si="2"/>
        <v>Di</v>
      </c>
      <c r="D66" s="13" t="str">
        <f t="shared" si="0"/>
        <v/>
      </c>
      <c r="E66" s="20" t="str">
        <f>IFERROR(IF(B66&lt;&gt;"",VLOOKUP(B66,Einstellungen!$B$7:$C$122,2,FALSE),""),"")</f>
        <v/>
      </c>
      <c r="F66" s="27"/>
      <c r="G66" s="28"/>
      <c r="H66" s="28"/>
      <c r="I66" s="28"/>
      <c r="J66" s="28"/>
      <c r="K66" s="28"/>
      <c r="L66" s="51"/>
    </row>
    <row r="67" spans="1:12" ht="26.1" customHeight="1" x14ac:dyDescent="0.25">
      <c r="A67" s="90"/>
      <c r="B67" s="22">
        <f>IFERROR(IF(MONTH(B66+1)&lt;&gt;MONTH(B66),"",B66+1),"")</f>
        <v>45959</v>
      </c>
      <c r="C67" s="12" t="str">
        <f t="shared" ref="C67:C69" si="5">TEXT(B67,"TTT")</f>
        <v>Mi</v>
      </c>
      <c r="D67" s="13" t="str">
        <f t="shared" ref="D67:D69" si="6">IF(TEXT(B67,"TTT")="Mo",WEEKNUM(B67,21),"")</f>
        <v/>
      </c>
      <c r="E67" s="20" t="str">
        <f>IFERROR(IF(B67&lt;&gt;"",VLOOKUP(B67,Einstellungen!$B$7:$C$122,2,FALSE),""),"")</f>
        <v/>
      </c>
      <c r="F67" s="27"/>
      <c r="G67" s="28"/>
      <c r="H67" s="28"/>
      <c r="I67" s="28"/>
      <c r="J67" s="28"/>
      <c r="K67" s="28"/>
      <c r="L67" s="51"/>
    </row>
    <row r="68" spans="1:12" ht="26.1" customHeight="1" x14ac:dyDescent="0.25">
      <c r="A68" s="90"/>
      <c r="B68" s="22">
        <f>IFERROR(IF(MONTH(B67+1)&lt;&gt;MONTH(B67),"",B67+1),"")</f>
        <v>45960</v>
      </c>
      <c r="C68" s="12" t="str">
        <f t="shared" si="5"/>
        <v>Do</v>
      </c>
      <c r="D68" s="13" t="str">
        <f t="shared" si="6"/>
        <v/>
      </c>
      <c r="E68" s="20" t="str">
        <f>IFERROR(IF(B68&lt;&gt;"",VLOOKUP(B68,Einstellungen!$B$7:$C$122,2,FALSE),""),"")</f>
        <v/>
      </c>
      <c r="F68" s="27"/>
      <c r="G68" s="28"/>
      <c r="H68" s="28"/>
      <c r="I68" s="28"/>
      <c r="J68" s="28"/>
      <c r="K68" s="28"/>
      <c r="L68" s="51"/>
    </row>
    <row r="69" spans="1:12" ht="26.1" customHeight="1" thickBot="1" x14ac:dyDescent="0.3">
      <c r="A69" s="90"/>
      <c r="B69" s="64">
        <f>IFERROR(IF(MONTH(B68+1)&lt;&gt;MONTH(B68),"",B68+1),"")</f>
        <v>45961</v>
      </c>
      <c r="C69" s="65" t="str">
        <f t="shared" si="5"/>
        <v>Fr</v>
      </c>
      <c r="D69" s="66" t="str">
        <f t="shared" si="6"/>
        <v/>
      </c>
      <c r="E69" s="67" t="str">
        <f>IFERROR(IF(B69&lt;&gt;"",VLOOKUP(B69,Einstellungen!$B$7:$C$122,2,FALSE),""),"")</f>
        <v/>
      </c>
      <c r="F69" s="61"/>
      <c r="G69" s="62"/>
      <c r="H69" s="62"/>
      <c r="I69" s="62"/>
      <c r="J69" s="62"/>
      <c r="K69" s="62"/>
      <c r="L69" s="63"/>
    </row>
    <row r="70" spans="1:12" ht="26.1" customHeight="1" thickBot="1" x14ac:dyDescent="0.3">
      <c r="A70" s="90"/>
      <c r="B70" s="84"/>
      <c r="C70" s="85"/>
      <c r="D70" s="85"/>
      <c r="E70" s="60"/>
      <c r="F70" s="29">
        <f t="shared" ref="F70:K70" si="7">SUM(F39:F69)</f>
        <v>0</v>
      </c>
      <c r="G70" s="29">
        <f t="shared" si="7"/>
        <v>0</v>
      </c>
      <c r="H70" s="29">
        <f t="shared" si="7"/>
        <v>0</v>
      </c>
      <c r="I70" s="29">
        <f t="shared" si="7"/>
        <v>0</v>
      </c>
      <c r="J70" s="29">
        <f t="shared" si="7"/>
        <v>0</v>
      </c>
      <c r="K70" s="29">
        <f t="shared" si="7"/>
        <v>0</v>
      </c>
      <c r="L70" s="52"/>
    </row>
    <row r="71" spans="1:12" ht="26.1" customHeight="1" thickTop="1" thickBot="1" x14ac:dyDescent="0.3">
      <c r="A71" s="89" t="str">
        <f>TEXT(B71,"MM")&amp;"|"&amp;TEXT(B71,"JJ")</f>
        <v>11|25</v>
      </c>
      <c r="B71" s="86" t="str">
        <f>TEXT(B72,"MMMM")&amp;" "&amp;YEAR(B72)</f>
        <v>November 2025</v>
      </c>
      <c r="C71" s="87"/>
      <c r="D71" s="87"/>
      <c r="E71" s="87"/>
      <c r="F71" s="87"/>
      <c r="G71" s="87"/>
      <c r="H71" s="87"/>
      <c r="I71" s="87"/>
      <c r="J71" s="87"/>
      <c r="K71" s="87"/>
      <c r="L71" s="88"/>
    </row>
    <row r="72" spans="1:12" ht="26.1" customHeight="1" thickTop="1" x14ac:dyDescent="0.25">
      <c r="A72" s="90"/>
      <c r="B72" s="22">
        <f>IF(B69&lt;&gt;"",B69+1,IF(B68&lt;&gt;"",B68+1,IF(B67&lt;&gt;"",B67+1,IF(B66&lt;&gt;"",B66+1))))</f>
        <v>45962</v>
      </c>
      <c r="C72" s="12" t="str">
        <f t="shared" si="2"/>
        <v>Sa</v>
      </c>
      <c r="D72" s="13" t="str">
        <f t="shared" si="0"/>
        <v/>
      </c>
      <c r="E72" s="20" t="str">
        <f>IFERROR(IF(B72&lt;&gt;"",VLOOKUP(B72,Einstellungen!$B$7:$C$122,2,FALSE),""),"")</f>
        <v/>
      </c>
      <c r="F72" s="27"/>
      <c r="G72" s="28"/>
      <c r="H72" s="28"/>
      <c r="I72" s="28"/>
      <c r="J72" s="28"/>
      <c r="K72" s="28"/>
      <c r="L72" s="51"/>
    </row>
    <row r="73" spans="1:12" ht="26.1" customHeight="1" x14ac:dyDescent="0.25">
      <c r="A73" s="90"/>
      <c r="B73" s="22">
        <f t="shared" si="4"/>
        <v>45963</v>
      </c>
      <c r="C73" s="12" t="str">
        <f t="shared" si="2"/>
        <v>So</v>
      </c>
      <c r="D73" s="13" t="str">
        <f t="shared" si="0"/>
        <v/>
      </c>
      <c r="E73" s="20" t="str">
        <f>IFERROR(IF(B73&lt;&gt;"",VLOOKUP(B73,Einstellungen!$B$7:$C$122,2,FALSE),""),"")</f>
        <v/>
      </c>
      <c r="F73" s="27"/>
      <c r="G73" s="28"/>
      <c r="H73" s="28"/>
      <c r="I73" s="28"/>
      <c r="J73" s="28"/>
      <c r="K73" s="28"/>
      <c r="L73" s="51"/>
    </row>
    <row r="74" spans="1:12" ht="26.1" customHeight="1" x14ac:dyDescent="0.25">
      <c r="A74" s="90"/>
      <c r="B74" s="22">
        <f t="shared" si="4"/>
        <v>45964</v>
      </c>
      <c r="C74" s="12" t="str">
        <f t="shared" si="2"/>
        <v>Mo</v>
      </c>
      <c r="D74" s="13">
        <f t="shared" si="0"/>
        <v>45</v>
      </c>
      <c r="E74" s="20" t="str">
        <f>IFERROR(IF(B74&lt;&gt;"",VLOOKUP(B74,Einstellungen!$B$7:$C$122,2,FALSE),""),"")</f>
        <v/>
      </c>
      <c r="F74" s="27"/>
      <c r="G74" s="28"/>
      <c r="H74" s="28"/>
      <c r="I74" s="28"/>
      <c r="J74" s="28"/>
      <c r="K74" s="28"/>
      <c r="L74" s="51"/>
    </row>
    <row r="75" spans="1:12" ht="26.1" customHeight="1" x14ac:dyDescent="0.25">
      <c r="A75" s="90"/>
      <c r="B75" s="22">
        <f t="shared" si="4"/>
        <v>45965</v>
      </c>
      <c r="C75" s="12" t="str">
        <f t="shared" si="2"/>
        <v>Di</v>
      </c>
      <c r="D75" s="13" t="str">
        <f t="shared" si="0"/>
        <v/>
      </c>
      <c r="E75" s="20" t="str">
        <f>IFERROR(IF(B75&lt;&gt;"",VLOOKUP(B75,Einstellungen!$B$7:$C$122,2,FALSE),""),"")</f>
        <v/>
      </c>
      <c r="F75" s="27"/>
      <c r="G75" s="28"/>
      <c r="H75" s="28"/>
      <c r="I75" s="28"/>
      <c r="J75" s="28"/>
      <c r="K75" s="28"/>
      <c r="L75" s="51"/>
    </row>
    <row r="76" spans="1:12" ht="26.1" customHeight="1" x14ac:dyDescent="0.25">
      <c r="A76" s="90"/>
      <c r="B76" s="22">
        <f t="shared" si="4"/>
        <v>45966</v>
      </c>
      <c r="C76" s="12" t="str">
        <f t="shared" si="2"/>
        <v>Mi</v>
      </c>
      <c r="D76" s="13" t="str">
        <f t="shared" si="0"/>
        <v/>
      </c>
      <c r="E76" s="20" t="str">
        <f>IFERROR(IF(B76&lt;&gt;"",VLOOKUP(B76,Einstellungen!$B$7:$C$122,2,FALSE),""),"")</f>
        <v/>
      </c>
      <c r="F76" s="27"/>
      <c r="G76" s="28"/>
      <c r="H76" s="28"/>
      <c r="I76" s="28"/>
      <c r="J76" s="28"/>
      <c r="K76" s="28"/>
      <c r="L76" s="51"/>
    </row>
    <row r="77" spans="1:12" ht="26.1" customHeight="1" x14ac:dyDescent="0.25">
      <c r="A77" s="90"/>
      <c r="B77" s="22">
        <f t="shared" si="4"/>
        <v>45967</v>
      </c>
      <c r="C77" s="12" t="str">
        <f t="shared" si="2"/>
        <v>Do</v>
      </c>
      <c r="D77" s="13" t="str">
        <f t="shared" ref="D77:D145" si="8">IF(TEXT(B77,"TTT")="Mo",WEEKNUM(B77,21),"")</f>
        <v/>
      </c>
      <c r="E77" s="20" t="str">
        <f>IFERROR(IF(B77&lt;&gt;"",VLOOKUP(B77,Einstellungen!$B$7:$C$122,2,FALSE),""),"")</f>
        <v/>
      </c>
      <c r="F77" s="27"/>
      <c r="G77" s="28"/>
      <c r="H77" s="28"/>
      <c r="I77" s="28"/>
      <c r="J77" s="28"/>
      <c r="K77" s="28"/>
      <c r="L77" s="51"/>
    </row>
    <row r="78" spans="1:12" ht="26.1" customHeight="1" x14ac:dyDescent="0.25">
      <c r="A78" s="90"/>
      <c r="B78" s="22">
        <f t="shared" si="4"/>
        <v>45968</v>
      </c>
      <c r="C78" s="12" t="str">
        <f t="shared" ref="C78:C146" si="9">TEXT(B78,"TTT")</f>
        <v>Fr</v>
      </c>
      <c r="D78" s="13" t="str">
        <f t="shared" si="8"/>
        <v/>
      </c>
      <c r="E78" s="20" t="str">
        <f>IFERROR(IF(B78&lt;&gt;"",VLOOKUP(B78,Einstellungen!$B$7:$C$122,2,FALSE),""),"")</f>
        <v/>
      </c>
      <c r="F78" s="27"/>
      <c r="G78" s="28"/>
      <c r="H78" s="28"/>
      <c r="I78" s="28"/>
      <c r="J78" s="28"/>
      <c r="K78" s="28"/>
      <c r="L78" s="51"/>
    </row>
    <row r="79" spans="1:12" ht="26.1" customHeight="1" x14ac:dyDescent="0.25">
      <c r="A79" s="90"/>
      <c r="B79" s="22">
        <f t="shared" ref="B79:B147" si="10">B78+1</f>
        <v>45969</v>
      </c>
      <c r="C79" s="12" t="str">
        <f t="shared" si="9"/>
        <v>Sa</v>
      </c>
      <c r="D79" s="13" t="str">
        <f t="shared" si="8"/>
        <v/>
      </c>
      <c r="E79" s="20" t="str">
        <f>IFERROR(IF(B79&lt;&gt;"",VLOOKUP(B79,Einstellungen!$B$7:$C$122,2,FALSE),""),"")</f>
        <v/>
      </c>
      <c r="F79" s="27"/>
      <c r="G79" s="28"/>
      <c r="H79" s="28"/>
      <c r="I79" s="28"/>
      <c r="J79" s="28"/>
      <c r="K79" s="28"/>
      <c r="L79" s="51"/>
    </row>
    <row r="80" spans="1:12" ht="26.1" customHeight="1" x14ac:dyDescent="0.25">
      <c r="A80" s="90"/>
      <c r="B80" s="22">
        <f t="shared" si="10"/>
        <v>45970</v>
      </c>
      <c r="C80" s="12" t="str">
        <f t="shared" si="9"/>
        <v>So</v>
      </c>
      <c r="D80" s="13" t="str">
        <f t="shared" si="8"/>
        <v/>
      </c>
      <c r="E80" s="20" t="str">
        <f>IFERROR(IF(B80&lt;&gt;"",VLOOKUP(B80,Einstellungen!$B$7:$C$122,2,FALSE),""),"")</f>
        <v/>
      </c>
      <c r="F80" s="27"/>
      <c r="G80" s="28"/>
      <c r="H80" s="28"/>
      <c r="I80" s="28"/>
      <c r="J80" s="28"/>
      <c r="K80" s="28"/>
      <c r="L80" s="51"/>
    </row>
    <row r="81" spans="1:12" ht="26.1" customHeight="1" x14ac:dyDescent="0.25">
      <c r="A81" s="90"/>
      <c r="B81" s="22">
        <f t="shared" si="10"/>
        <v>45971</v>
      </c>
      <c r="C81" s="12" t="str">
        <f t="shared" si="9"/>
        <v>Mo</v>
      </c>
      <c r="D81" s="13">
        <f t="shared" si="8"/>
        <v>46</v>
      </c>
      <c r="E81" s="20" t="str">
        <f>IFERROR(IF(B81&lt;&gt;"",VLOOKUP(B81,Einstellungen!$B$7:$C$122,2,FALSE),""),"")</f>
        <v/>
      </c>
      <c r="F81" s="27"/>
      <c r="G81" s="28"/>
      <c r="H81" s="28"/>
      <c r="I81" s="28"/>
      <c r="J81" s="28"/>
      <c r="K81" s="28"/>
      <c r="L81" s="51"/>
    </row>
    <row r="82" spans="1:12" ht="26.1" customHeight="1" x14ac:dyDescent="0.25">
      <c r="A82" s="90"/>
      <c r="B82" s="22">
        <f t="shared" si="10"/>
        <v>45972</v>
      </c>
      <c r="C82" s="12" t="str">
        <f t="shared" si="9"/>
        <v>Di</v>
      </c>
      <c r="D82" s="13" t="str">
        <f t="shared" si="8"/>
        <v/>
      </c>
      <c r="E82" s="20" t="str">
        <f>IFERROR(IF(B82&lt;&gt;"",VLOOKUP(B82,Einstellungen!$B$7:$C$122,2,FALSE),""),"")</f>
        <v/>
      </c>
      <c r="F82" s="27"/>
      <c r="G82" s="28"/>
      <c r="H82" s="28"/>
      <c r="I82" s="28"/>
      <c r="J82" s="28"/>
      <c r="K82" s="28"/>
      <c r="L82" s="51"/>
    </row>
    <row r="83" spans="1:12" ht="26.1" customHeight="1" x14ac:dyDescent="0.25">
      <c r="A83" s="90"/>
      <c r="B83" s="22">
        <f t="shared" si="10"/>
        <v>45973</v>
      </c>
      <c r="C83" s="12" t="str">
        <f t="shared" si="9"/>
        <v>Mi</v>
      </c>
      <c r="D83" s="13" t="str">
        <f t="shared" si="8"/>
        <v/>
      </c>
      <c r="E83" s="20" t="str">
        <f>IFERROR(IF(B83&lt;&gt;"",VLOOKUP(B83,Einstellungen!$B$7:$C$122,2,FALSE),""),"")</f>
        <v/>
      </c>
      <c r="F83" s="27"/>
      <c r="G83" s="28"/>
      <c r="H83" s="28"/>
      <c r="I83" s="28"/>
      <c r="J83" s="28"/>
      <c r="K83" s="28"/>
      <c r="L83" s="51"/>
    </row>
    <row r="84" spans="1:12" ht="26.1" customHeight="1" x14ac:dyDescent="0.25">
      <c r="A84" s="90"/>
      <c r="B84" s="22">
        <f t="shared" si="10"/>
        <v>45974</v>
      </c>
      <c r="C84" s="12" t="str">
        <f t="shared" si="9"/>
        <v>Do</v>
      </c>
      <c r="D84" s="13" t="str">
        <f t="shared" si="8"/>
        <v/>
      </c>
      <c r="E84" s="20" t="str">
        <f>IFERROR(IF(B84&lt;&gt;"",VLOOKUP(B84,Einstellungen!$B$7:$C$122,2,FALSE),""),"")</f>
        <v/>
      </c>
      <c r="F84" s="27"/>
      <c r="G84" s="28"/>
      <c r="H84" s="28"/>
      <c r="I84" s="28"/>
      <c r="J84" s="28"/>
      <c r="K84" s="28"/>
      <c r="L84" s="51"/>
    </row>
    <row r="85" spans="1:12" ht="26.1" customHeight="1" x14ac:dyDescent="0.25">
      <c r="A85" s="90"/>
      <c r="B85" s="22">
        <f t="shared" si="10"/>
        <v>45975</v>
      </c>
      <c r="C85" s="12" t="str">
        <f t="shared" si="9"/>
        <v>Fr</v>
      </c>
      <c r="D85" s="13" t="str">
        <f t="shared" si="8"/>
        <v/>
      </c>
      <c r="E85" s="20" t="str">
        <f>IFERROR(IF(B85&lt;&gt;"",VLOOKUP(B85,Einstellungen!$B$7:$C$122,2,FALSE),""),"")</f>
        <v/>
      </c>
      <c r="F85" s="27"/>
      <c r="G85" s="28"/>
      <c r="H85" s="28"/>
      <c r="I85" s="28"/>
      <c r="J85" s="28"/>
      <c r="K85" s="28"/>
      <c r="L85" s="51"/>
    </row>
    <row r="86" spans="1:12" ht="26.1" customHeight="1" x14ac:dyDescent="0.25">
      <c r="A86" s="90"/>
      <c r="B86" s="22">
        <f t="shared" si="10"/>
        <v>45976</v>
      </c>
      <c r="C86" s="12" t="str">
        <f t="shared" si="9"/>
        <v>Sa</v>
      </c>
      <c r="D86" s="13" t="str">
        <f t="shared" si="8"/>
        <v/>
      </c>
      <c r="E86" s="20" t="str">
        <f>IFERROR(IF(B86&lt;&gt;"",VLOOKUP(B86,Einstellungen!$B$7:$C$122,2,FALSE),""),"")</f>
        <v/>
      </c>
      <c r="F86" s="27"/>
      <c r="G86" s="28"/>
      <c r="H86" s="28"/>
      <c r="I86" s="28"/>
      <c r="J86" s="28"/>
      <c r="K86" s="28"/>
      <c r="L86" s="51"/>
    </row>
    <row r="87" spans="1:12" ht="26.1" customHeight="1" x14ac:dyDescent="0.25">
      <c r="A87" s="90"/>
      <c r="B87" s="22">
        <f t="shared" si="10"/>
        <v>45977</v>
      </c>
      <c r="C87" s="12" t="str">
        <f t="shared" si="9"/>
        <v>So</v>
      </c>
      <c r="D87" s="13" t="str">
        <f t="shared" si="8"/>
        <v/>
      </c>
      <c r="E87" s="20" t="str">
        <f>IFERROR(IF(B87&lt;&gt;"",VLOOKUP(B87,Einstellungen!$B$7:$C$122,2,FALSE),""),"")</f>
        <v/>
      </c>
      <c r="F87" s="27"/>
      <c r="G87" s="28"/>
      <c r="H87" s="28"/>
      <c r="I87" s="28"/>
      <c r="J87" s="28"/>
      <c r="K87" s="28"/>
      <c r="L87" s="51"/>
    </row>
    <row r="88" spans="1:12" ht="26.1" customHeight="1" x14ac:dyDescent="0.25">
      <c r="A88" s="90"/>
      <c r="B88" s="22">
        <f t="shared" si="10"/>
        <v>45978</v>
      </c>
      <c r="C88" s="12" t="str">
        <f t="shared" si="9"/>
        <v>Mo</v>
      </c>
      <c r="D88" s="13">
        <f t="shared" si="8"/>
        <v>47</v>
      </c>
      <c r="E88" s="20" t="str">
        <f>IFERROR(IF(B88&lt;&gt;"",VLOOKUP(B88,Einstellungen!$B$7:$C$122,2,FALSE),""),"")</f>
        <v/>
      </c>
      <c r="F88" s="27"/>
      <c r="G88" s="28"/>
      <c r="H88" s="28"/>
      <c r="I88" s="28"/>
      <c r="J88" s="28"/>
      <c r="K88" s="28"/>
      <c r="L88" s="51"/>
    </row>
    <row r="89" spans="1:12" ht="26.1" customHeight="1" x14ac:dyDescent="0.25">
      <c r="A89" s="90"/>
      <c r="B89" s="22">
        <f t="shared" si="10"/>
        <v>45979</v>
      </c>
      <c r="C89" s="12" t="str">
        <f t="shared" si="9"/>
        <v>Di</v>
      </c>
      <c r="D89" s="13" t="str">
        <f t="shared" si="8"/>
        <v/>
      </c>
      <c r="E89" s="20" t="str">
        <f>IFERROR(IF(B89&lt;&gt;"",VLOOKUP(B89,Einstellungen!$B$7:$C$122,2,FALSE),""),"")</f>
        <v/>
      </c>
      <c r="F89" s="27"/>
      <c r="G89" s="28"/>
      <c r="H89" s="28"/>
      <c r="I89" s="28"/>
      <c r="J89" s="28"/>
      <c r="K89" s="28"/>
      <c r="L89" s="51"/>
    </row>
    <row r="90" spans="1:12" ht="26.1" customHeight="1" x14ac:dyDescent="0.25">
      <c r="A90" s="90"/>
      <c r="B90" s="22">
        <f t="shared" si="10"/>
        <v>45980</v>
      </c>
      <c r="C90" s="12" t="str">
        <f t="shared" si="9"/>
        <v>Mi</v>
      </c>
      <c r="D90" s="13" t="str">
        <f t="shared" si="8"/>
        <v/>
      </c>
      <c r="E90" s="20" t="str">
        <f>IFERROR(IF(B90&lt;&gt;"",VLOOKUP(B90,Einstellungen!$B$7:$C$122,2,FALSE),""),"")</f>
        <v/>
      </c>
      <c r="F90" s="27"/>
      <c r="G90" s="28"/>
      <c r="H90" s="28"/>
      <c r="I90" s="28"/>
      <c r="J90" s="28"/>
      <c r="K90" s="28"/>
      <c r="L90" s="51"/>
    </row>
    <row r="91" spans="1:12" ht="26.1" customHeight="1" x14ac:dyDescent="0.25">
      <c r="A91" s="90"/>
      <c r="B91" s="22">
        <f t="shared" si="10"/>
        <v>45981</v>
      </c>
      <c r="C91" s="12" t="str">
        <f t="shared" si="9"/>
        <v>Do</v>
      </c>
      <c r="D91" s="13" t="str">
        <f t="shared" si="8"/>
        <v/>
      </c>
      <c r="E91" s="20" t="str">
        <f>IFERROR(IF(B91&lt;&gt;"",VLOOKUP(B91,Einstellungen!$B$7:$C$122,2,FALSE),""),"")</f>
        <v/>
      </c>
      <c r="F91" s="27"/>
      <c r="G91" s="28"/>
      <c r="H91" s="28"/>
      <c r="I91" s="28"/>
      <c r="J91" s="28"/>
      <c r="K91" s="28"/>
      <c r="L91" s="51"/>
    </row>
    <row r="92" spans="1:12" ht="26.1" customHeight="1" x14ac:dyDescent="0.25">
      <c r="A92" s="90"/>
      <c r="B92" s="22">
        <f t="shared" si="10"/>
        <v>45982</v>
      </c>
      <c r="C92" s="12" t="str">
        <f t="shared" si="9"/>
        <v>Fr</v>
      </c>
      <c r="D92" s="13" t="str">
        <f t="shared" si="8"/>
        <v/>
      </c>
      <c r="E92" s="20" t="str">
        <f>IFERROR(IF(B92&lt;&gt;"",VLOOKUP(B92,Einstellungen!$B$7:$C$122,2,FALSE),""),"")</f>
        <v/>
      </c>
      <c r="F92" s="27"/>
      <c r="G92" s="28"/>
      <c r="H92" s="28"/>
      <c r="I92" s="28"/>
      <c r="J92" s="28"/>
      <c r="K92" s="28"/>
      <c r="L92" s="51"/>
    </row>
    <row r="93" spans="1:12" ht="26.1" customHeight="1" x14ac:dyDescent="0.25">
      <c r="A93" s="90"/>
      <c r="B93" s="22">
        <f t="shared" si="10"/>
        <v>45983</v>
      </c>
      <c r="C93" s="12" t="str">
        <f t="shared" si="9"/>
        <v>Sa</v>
      </c>
      <c r="D93" s="13" t="str">
        <f t="shared" si="8"/>
        <v/>
      </c>
      <c r="E93" s="20" t="str">
        <f>IFERROR(IF(B93&lt;&gt;"",VLOOKUP(B93,Einstellungen!$B$7:$C$122,2,FALSE),""),"")</f>
        <v/>
      </c>
      <c r="F93" s="27"/>
      <c r="G93" s="28"/>
      <c r="H93" s="28"/>
      <c r="I93" s="28"/>
      <c r="J93" s="28"/>
      <c r="K93" s="28"/>
      <c r="L93" s="51"/>
    </row>
    <row r="94" spans="1:12" ht="26.1" customHeight="1" x14ac:dyDescent="0.25">
      <c r="A94" s="90"/>
      <c r="B94" s="22">
        <f t="shared" si="10"/>
        <v>45984</v>
      </c>
      <c r="C94" s="12" t="str">
        <f t="shared" si="9"/>
        <v>So</v>
      </c>
      <c r="D94" s="13" t="str">
        <f t="shared" si="8"/>
        <v/>
      </c>
      <c r="E94" s="20" t="str">
        <f>IFERROR(IF(B94&lt;&gt;"",VLOOKUP(B94,Einstellungen!$B$7:$C$122,2,FALSE),""),"")</f>
        <v/>
      </c>
      <c r="F94" s="27"/>
      <c r="G94" s="28"/>
      <c r="H94" s="28"/>
      <c r="I94" s="28"/>
      <c r="J94" s="28"/>
      <c r="K94" s="28"/>
      <c r="L94" s="51"/>
    </row>
    <row r="95" spans="1:12" ht="26.1" customHeight="1" x14ac:dyDescent="0.25">
      <c r="A95" s="90"/>
      <c r="B95" s="22">
        <f t="shared" si="10"/>
        <v>45985</v>
      </c>
      <c r="C95" s="12" t="str">
        <f t="shared" si="9"/>
        <v>Mo</v>
      </c>
      <c r="D95" s="13">
        <f t="shared" si="8"/>
        <v>48</v>
      </c>
      <c r="E95" s="20" t="str">
        <f>IFERROR(IF(B95&lt;&gt;"",VLOOKUP(B95,Einstellungen!$B$7:$C$122,2,FALSE),""),"")</f>
        <v/>
      </c>
      <c r="F95" s="27"/>
      <c r="G95" s="28"/>
      <c r="H95" s="28"/>
      <c r="I95" s="28"/>
      <c r="J95" s="28"/>
      <c r="K95" s="28"/>
      <c r="L95" s="51"/>
    </row>
    <row r="96" spans="1:12" ht="26.1" customHeight="1" x14ac:dyDescent="0.25">
      <c r="A96" s="90"/>
      <c r="B96" s="22">
        <f t="shared" si="10"/>
        <v>45986</v>
      </c>
      <c r="C96" s="12" t="str">
        <f t="shared" si="9"/>
        <v>Di</v>
      </c>
      <c r="D96" s="13" t="str">
        <f t="shared" si="8"/>
        <v/>
      </c>
      <c r="E96" s="20" t="str">
        <f>IFERROR(IF(B96&lt;&gt;"",VLOOKUP(B96,Einstellungen!$B$7:$C$122,2,FALSE),""),"")</f>
        <v/>
      </c>
      <c r="F96" s="27"/>
      <c r="G96" s="28"/>
      <c r="H96" s="28"/>
      <c r="I96" s="28"/>
      <c r="J96" s="28"/>
      <c r="K96" s="28"/>
      <c r="L96" s="51"/>
    </row>
    <row r="97" spans="1:12" ht="26.1" customHeight="1" x14ac:dyDescent="0.25">
      <c r="A97" s="90"/>
      <c r="B97" s="22">
        <f t="shared" si="10"/>
        <v>45987</v>
      </c>
      <c r="C97" s="12" t="str">
        <f t="shared" si="9"/>
        <v>Mi</v>
      </c>
      <c r="D97" s="13" t="str">
        <f t="shared" si="8"/>
        <v/>
      </c>
      <c r="E97" s="20" t="str">
        <f>IFERROR(IF(B97&lt;&gt;"",VLOOKUP(B97,Einstellungen!$B$7:$C$122,2,FALSE),""),"")</f>
        <v/>
      </c>
      <c r="F97" s="27"/>
      <c r="G97" s="28"/>
      <c r="H97" s="28"/>
      <c r="I97" s="28"/>
      <c r="J97" s="28"/>
      <c r="K97" s="28"/>
      <c r="L97" s="51"/>
    </row>
    <row r="98" spans="1:12" ht="26.1" customHeight="1" x14ac:dyDescent="0.25">
      <c r="A98" s="90"/>
      <c r="B98" s="22">
        <f t="shared" si="10"/>
        <v>45988</v>
      </c>
      <c r="C98" s="12" t="str">
        <f t="shared" si="9"/>
        <v>Do</v>
      </c>
      <c r="D98" s="13" t="str">
        <f t="shared" si="8"/>
        <v/>
      </c>
      <c r="E98" s="20" t="str">
        <f>IFERROR(IF(B98&lt;&gt;"",VLOOKUP(B98,Einstellungen!$B$7:$C$122,2,FALSE),""),"")</f>
        <v/>
      </c>
      <c r="F98" s="27"/>
      <c r="G98" s="28"/>
      <c r="H98" s="28"/>
      <c r="I98" s="28"/>
      <c r="J98" s="28"/>
      <c r="K98" s="28"/>
      <c r="L98" s="51"/>
    </row>
    <row r="99" spans="1:12" ht="26.1" customHeight="1" x14ac:dyDescent="0.25">
      <c r="A99" s="90"/>
      <c r="B99" s="22">
        <f t="shared" si="10"/>
        <v>45989</v>
      </c>
      <c r="C99" s="12" t="str">
        <f t="shared" si="9"/>
        <v>Fr</v>
      </c>
      <c r="D99" s="13" t="str">
        <f t="shared" si="8"/>
        <v/>
      </c>
      <c r="E99" s="20" t="str">
        <f>IFERROR(IF(B99&lt;&gt;"",VLOOKUP(B99,Einstellungen!$B$7:$C$122,2,FALSE),""),"")</f>
        <v/>
      </c>
      <c r="F99" s="27"/>
      <c r="G99" s="28"/>
      <c r="H99" s="28"/>
      <c r="I99" s="28"/>
      <c r="J99" s="28"/>
      <c r="K99" s="28"/>
      <c r="L99" s="51"/>
    </row>
    <row r="100" spans="1:12" ht="26.1" customHeight="1" x14ac:dyDescent="0.25">
      <c r="A100" s="90"/>
      <c r="B100" s="22">
        <f>IFERROR(IF(MONTH(B99+1)&lt;&gt;MONTH(B99),"",B99+1),"")</f>
        <v>45990</v>
      </c>
      <c r="C100" s="12" t="str">
        <f t="shared" si="9"/>
        <v>Sa</v>
      </c>
      <c r="D100" s="13" t="str">
        <f t="shared" si="8"/>
        <v/>
      </c>
      <c r="E100" s="20" t="str">
        <f>IFERROR(IF(B100&lt;&gt;"",VLOOKUP(B100,Einstellungen!$B$7:$C$122,2,FALSE),""),"")</f>
        <v/>
      </c>
      <c r="F100" s="27"/>
      <c r="G100" s="28"/>
      <c r="H100" s="28"/>
      <c r="I100" s="28"/>
      <c r="J100" s="28"/>
      <c r="K100" s="28"/>
      <c r="L100" s="51"/>
    </row>
    <row r="101" spans="1:12" ht="26.1" customHeight="1" x14ac:dyDescent="0.25">
      <c r="A101" s="90"/>
      <c r="B101" s="22">
        <f>IFERROR(IF(MONTH(B100+1)&lt;&gt;MONTH(B100),"",B100+1),"")</f>
        <v>45991</v>
      </c>
      <c r="C101" s="12" t="str">
        <f t="shared" si="9"/>
        <v>So</v>
      </c>
      <c r="D101" s="13" t="str">
        <f t="shared" si="8"/>
        <v/>
      </c>
      <c r="E101" s="20" t="str">
        <f>IFERROR(IF(B101&lt;&gt;"",VLOOKUP(B101,Einstellungen!$B$7:$C$122,2,FALSE),""),"")</f>
        <v>1. Advent</v>
      </c>
      <c r="F101" s="27"/>
      <c r="G101" s="28"/>
      <c r="H101" s="28"/>
      <c r="I101" s="28"/>
      <c r="J101" s="28"/>
      <c r="K101" s="28"/>
      <c r="L101" s="51"/>
    </row>
    <row r="102" spans="1:12" ht="26.1" customHeight="1" thickBot="1" x14ac:dyDescent="0.3">
      <c r="A102" s="90"/>
      <c r="B102" s="64" t="str">
        <f>IFERROR(IF(MONTH(B101+1)&lt;&gt;MONTH(B101),"",B101+1),"")</f>
        <v/>
      </c>
      <c r="C102" s="65" t="str">
        <f>IF(B102&lt;&gt;"",TEXT(B102,"TTT"),"")</f>
        <v/>
      </c>
      <c r="D102" s="66" t="str">
        <f t="shared" si="8"/>
        <v/>
      </c>
      <c r="E102" s="67" t="str">
        <f>IFERROR(IF(B102&lt;&gt;"",VLOOKUP(B102,Einstellungen!$B$7:$C$122,2,FALSE),""),"")</f>
        <v/>
      </c>
      <c r="F102" s="61"/>
      <c r="G102" s="62"/>
      <c r="H102" s="62"/>
      <c r="I102" s="62"/>
      <c r="J102" s="62"/>
      <c r="K102" s="62"/>
      <c r="L102" s="63"/>
    </row>
    <row r="103" spans="1:12" ht="26.1" customHeight="1" thickBot="1" x14ac:dyDescent="0.3">
      <c r="A103" s="91"/>
      <c r="B103" s="84"/>
      <c r="C103" s="85"/>
      <c r="D103" s="85"/>
      <c r="E103" s="60"/>
      <c r="F103" s="29">
        <f t="shared" ref="F103:K103" si="11">SUM(F72:F102)</f>
        <v>0</v>
      </c>
      <c r="G103" s="29">
        <f t="shared" si="11"/>
        <v>0</v>
      </c>
      <c r="H103" s="29">
        <f t="shared" si="11"/>
        <v>0</v>
      </c>
      <c r="I103" s="29">
        <f t="shared" si="11"/>
        <v>0</v>
      </c>
      <c r="J103" s="29">
        <f t="shared" si="11"/>
        <v>0</v>
      </c>
      <c r="K103" s="29">
        <f t="shared" si="11"/>
        <v>0</v>
      </c>
      <c r="L103" s="52"/>
    </row>
    <row r="104" spans="1:12" ht="26.1" customHeight="1" thickTop="1" thickBot="1" x14ac:dyDescent="0.3">
      <c r="A104" s="89" t="str">
        <f>TEXT(B104,"MM")&amp;"|"&amp;TEXT(B104,"JJ")</f>
        <v>12|25</v>
      </c>
      <c r="B104" s="86" t="str">
        <f>TEXT(B105,"MMMM")&amp;" "&amp;YEAR(B105)</f>
        <v>Dezember 2025</v>
      </c>
      <c r="C104" s="87"/>
      <c r="D104" s="87"/>
      <c r="E104" s="87"/>
      <c r="F104" s="87"/>
      <c r="G104" s="87"/>
      <c r="H104" s="87"/>
      <c r="I104" s="87"/>
      <c r="J104" s="87"/>
      <c r="K104" s="87"/>
      <c r="L104" s="88"/>
    </row>
    <row r="105" spans="1:12" ht="26.1" customHeight="1" thickTop="1" x14ac:dyDescent="0.25">
      <c r="A105" s="90"/>
      <c r="B105" s="22">
        <f>IF(B102&lt;&gt;"",B102+1,IF(B101&lt;&gt;"",B101+1,IF(B100&lt;&gt;"",B100+1,IF(B99&lt;&gt;"",B99+1))))</f>
        <v>45992</v>
      </c>
      <c r="C105" s="12" t="str">
        <f t="shared" si="9"/>
        <v>Mo</v>
      </c>
      <c r="D105" s="13">
        <f t="shared" si="8"/>
        <v>49</v>
      </c>
      <c r="E105" s="20" t="str">
        <f>IFERROR(IF(B105&lt;&gt;"",VLOOKUP(B105,Einstellungen!$B$7:$C$122,2,FALSE),""),"")</f>
        <v/>
      </c>
      <c r="F105" s="27"/>
      <c r="G105" s="28"/>
      <c r="H105" s="28"/>
      <c r="I105" s="28"/>
      <c r="J105" s="28"/>
      <c r="K105" s="28"/>
      <c r="L105" s="51"/>
    </row>
    <row r="106" spans="1:12" ht="26.1" customHeight="1" x14ac:dyDescent="0.25">
      <c r="A106" s="90"/>
      <c r="B106" s="22">
        <f t="shared" si="10"/>
        <v>45993</v>
      </c>
      <c r="C106" s="12" t="str">
        <f t="shared" si="9"/>
        <v>Di</v>
      </c>
      <c r="D106" s="13" t="str">
        <f t="shared" si="8"/>
        <v/>
      </c>
      <c r="E106" s="20" t="str">
        <f>IFERROR(IF(B106&lt;&gt;"",VLOOKUP(B106,Einstellungen!$B$7:$C$122,2,FALSE),""),"")</f>
        <v/>
      </c>
      <c r="F106" s="27"/>
      <c r="G106" s="28"/>
      <c r="H106" s="28"/>
      <c r="I106" s="28"/>
      <c r="J106" s="28"/>
      <c r="K106" s="28"/>
      <c r="L106" s="51"/>
    </row>
    <row r="107" spans="1:12" ht="26.1" customHeight="1" x14ac:dyDescent="0.25">
      <c r="A107" s="90"/>
      <c r="B107" s="22">
        <f t="shared" si="10"/>
        <v>45994</v>
      </c>
      <c r="C107" s="12" t="str">
        <f t="shared" si="9"/>
        <v>Mi</v>
      </c>
      <c r="D107" s="13" t="str">
        <f t="shared" si="8"/>
        <v/>
      </c>
      <c r="E107" s="20" t="str">
        <f>IFERROR(IF(B107&lt;&gt;"",VLOOKUP(B107,Einstellungen!$B$7:$C$122,2,FALSE),""),"")</f>
        <v/>
      </c>
      <c r="F107" s="27"/>
      <c r="G107" s="28"/>
      <c r="H107" s="28"/>
      <c r="I107" s="28"/>
      <c r="J107" s="28"/>
      <c r="K107" s="28"/>
      <c r="L107" s="51"/>
    </row>
    <row r="108" spans="1:12" ht="26.1" customHeight="1" x14ac:dyDescent="0.25">
      <c r="A108" s="90"/>
      <c r="B108" s="22">
        <f t="shared" si="10"/>
        <v>45995</v>
      </c>
      <c r="C108" s="12" t="str">
        <f t="shared" si="9"/>
        <v>Do</v>
      </c>
      <c r="D108" s="13" t="str">
        <f t="shared" si="8"/>
        <v/>
      </c>
      <c r="E108" s="20" t="str">
        <f>IFERROR(IF(B108&lt;&gt;"",VLOOKUP(B108,Einstellungen!$B$7:$C$122,2,FALSE),""),"")</f>
        <v/>
      </c>
      <c r="F108" s="27"/>
      <c r="G108" s="28"/>
      <c r="H108" s="28"/>
      <c r="I108" s="28"/>
      <c r="J108" s="28"/>
      <c r="K108" s="28"/>
      <c r="L108" s="51"/>
    </row>
    <row r="109" spans="1:12" ht="26.1" customHeight="1" x14ac:dyDescent="0.25">
      <c r="A109" s="90"/>
      <c r="B109" s="22">
        <f t="shared" si="10"/>
        <v>45996</v>
      </c>
      <c r="C109" s="12" t="str">
        <f t="shared" si="9"/>
        <v>Fr</v>
      </c>
      <c r="D109" s="13" t="str">
        <f t="shared" si="8"/>
        <v/>
      </c>
      <c r="E109" s="20" t="str">
        <f>IFERROR(IF(B109&lt;&gt;"",VLOOKUP(B109,Einstellungen!$B$7:$C$122,2,FALSE),""),"")</f>
        <v/>
      </c>
      <c r="F109" s="27"/>
      <c r="G109" s="28"/>
      <c r="H109" s="28"/>
      <c r="I109" s="28"/>
      <c r="J109" s="28"/>
      <c r="K109" s="28"/>
      <c r="L109" s="51"/>
    </row>
    <row r="110" spans="1:12" ht="26.1" customHeight="1" x14ac:dyDescent="0.25">
      <c r="A110" s="90"/>
      <c r="B110" s="22">
        <f t="shared" si="10"/>
        <v>45997</v>
      </c>
      <c r="C110" s="12" t="str">
        <f t="shared" si="9"/>
        <v>Sa</v>
      </c>
      <c r="D110" s="13" t="str">
        <f t="shared" si="8"/>
        <v/>
      </c>
      <c r="E110" s="20" t="str">
        <f>IFERROR(IF(B110&lt;&gt;"",VLOOKUP(B110,Einstellungen!$B$7:$C$122,2,FALSE),""),"")</f>
        <v/>
      </c>
      <c r="F110" s="27"/>
      <c r="G110" s="28"/>
      <c r="H110" s="28"/>
      <c r="I110" s="28"/>
      <c r="J110" s="28"/>
      <c r="K110" s="28"/>
      <c r="L110" s="51"/>
    </row>
    <row r="111" spans="1:12" ht="26.1" customHeight="1" x14ac:dyDescent="0.25">
      <c r="A111" s="90"/>
      <c r="B111" s="22">
        <f t="shared" si="10"/>
        <v>45998</v>
      </c>
      <c r="C111" s="12" t="str">
        <f t="shared" si="9"/>
        <v>So</v>
      </c>
      <c r="D111" s="13" t="str">
        <f t="shared" si="8"/>
        <v/>
      </c>
      <c r="E111" s="20" t="str">
        <f>IFERROR(IF(B111&lt;&gt;"",VLOOKUP(B111,Einstellungen!$B$7:$C$122,2,FALSE),""),"")</f>
        <v>2. Advent</v>
      </c>
      <c r="F111" s="27"/>
      <c r="G111" s="28"/>
      <c r="H111" s="28"/>
      <c r="I111" s="28"/>
      <c r="J111" s="28"/>
      <c r="K111" s="28"/>
      <c r="L111" s="51"/>
    </row>
    <row r="112" spans="1:12" ht="26.1" customHeight="1" x14ac:dyDescent="0.25">
      <c r="A112" s="90"/>
      <c r="B112" s="22">
        <f t="shared" si="10"/>
        <v>45999</v>
      </c>
      <c r="C112" s="12" t="str">
        <f t="shared" si="9"/>
        <v>Mo</v>
      </c>
      <c r="D112" s="13">
        <f t="shared" si="8"/>
        <v>50</v>
      </c>
      <c r="E112" s="20" t="str">
        <f>IFERROR(IF(B112&lt;&gt;"",VLOOKUP(B112,Einstellungen!$B$7:$C$122,2,FALSE),""),"")</f>
        <v/>
      </c>
      <c r="F112" s="27"/>
      <c r="G112" s="28"/>
      <c r="H112" s="28"/>
      <c r="I112" s="28"/>
      <c r="J112" s="28"/>
      <c r="K112" s="28"/>
      <c r="L112" s="51"/>
    </row>
    <row r="113" spans="1:12" ht="26.1" customHeight="1" x14ac:dyDescent="0.25">
      <c r="A113" s="90"/>
      <c r="B113" s="22">
        <f t="shared" si="10"/>
        <v>46000</v>
      </c>
      <c r="C113" s="12" t="str">
        <f t="shared" si="9"/>
        <v>Di</v>
      </c>
      <c r="D113" s="13" t="str">
        <f t="shared" si="8"/>
        <v/>
      </c>
      <c r="E113" s="20" t="str">
        <f>IFERROR(IF(B113&lt;&gt;"",VLOOKUP(B113,Einstellungen!$B$7:$C$122,2,FALSE),""),"")</f>
        <v/>
      </c>
      <c r="F113" s="27"/>
      <c r="G113" s="28"/>
      <c r="H113" s="28"/>
      <c r="I113" s="28"/>
      <c r="J113" s="28"/>
      <c r="K113" s="28"/>
      <c r="L113" s="51"/>
    </row>
    <row r="114" spans="1:12" ht="26.1" customHeight="1" x14ac:dyDescent="0.25">
      <c r="A114" s="90"/>
      <c r="B114" s="22">
        <f t="shared" si="10"/>
        <v>46001</v>
      </c>
      <c r="C114" s="12" t="str">
        <f t="shared" si="9"/>
        <v>Mi</v>
      </c>
      <c r="D114" s="13" t="str">
        <f t="shared" si="8"/>
        <v/>
      </c>
      <c r="E114" s="20" t="str">
        <f>IFERROR(IF(B114&lt;&gt;"",VLOOKUP(B114,Einstellungen!$B$7:$C$122,2,FALSE),""),"")</f>
        <v/>
      </c>
      <c r="F114" s="27"/>
      <c r="G114" s="28"/>
      <c r="H114" s="28"/>
      <c r="I114" s="28"/>
      <c r="J114" s="28"/>
      <c r="K114" s="28"/>
      <c r="L114" s="51"/>
    </row>
    <row r="115" spans="1:12" ht="26.1" customHeight="1" x14ac:dyDescent="0.25">
      <c r="A115" s="90"/>
      <c r="B115" s="22">
        <f t="shared" si="10"/>
        <v>46002</v>
      </c>
      <c r="C115" s="12" t="str">
        <f t="shared" si="9"/>
        <v>Do</v>
      </c>
      <c r="D115" s="13" t="str">
        <f t="shared" si="8"/>
        <v/>
      </c>
      <c r="E115" s="20" t="str">
        <f>IFERROR(IF(B115&lt;&gt;"",VLOOKUP(B115,Einstellungen!$B$7:$C$122,2,FALSE),""),"")</f>
        <v/>
      </c>
      <c r="F115" s="27"/>
      <c r="G115" s="28"/>
      <c r="H115" s="28"/>
      <c r="I115" s="28"/>
      <c r="J115" s="28"/>
      <c r="K115" s="28"/>
      <c r="L115" s="51"/>
    </row>
    <row r="116" spans="1:12" ht="26.1" customHeight="1" x14ac:dyDescent="0.25">
      <c r="A116" s="90"/>
      <c r="B116" s="22">
        <f t="shared" si="10"/>
        <v>46003</v>
      </c>
      <c r="C116" s="12" t="str">
        <f t="shared" si="9"/>
        <v>Fr</v>
      </c>
      <c r="D116" s="13" t="str">
        <f t="shared" si="8"/>
        <v/>
      </c>
      <c r="E116" s="20" t="str">
        <f>IFERROR(IF(B116&lt;&gt;"",VLOOKUP(B116,Einstellungen!$B$7:$C$122,2,FALSE),""),"")</f>
        <v/>
      </c>
      <c r="F116" s="27"/>
      <c r="G116" s="28"/>
      <c r="H116" s="28"/>
      <c r="I116" s="28"/>
      <c r="J116" s="28"/>
      <c r="K116" s="28"/>
      <c r="L116" s="51"/>
    </row>
    <row r="117" spans="1:12" ht="26.1" customHeight="1" x14ac:dyDescent="0.25">
      <c r="A117" s="90"/>
      <c r="B117" s="22">
        <f t="shared" si="10"/>
        <v>46004</v>
      </c>
      <c r="C117" s="12" t="str">
        <f t="shared" si="9"/>
        <v>Sa</v>
      </c>
      <c r="D117" s="13" t="str">
        <f t="shared" si="8"/>
        <v/>
      </c>
      <c r="E117" s="20" t="str">
        <f>IFERROR(IF(B117&lt;&gt;"",VLOOKUP(B117,Einstellungen!$B$7:$C$122,2,FALSE),""),"")</f>
        <v/>
      </c>
      <c r="F117" s="27"/>
      <c r="G117" s="28"/>
      <c r="H117" s="28"/>
      <c r="I117" s="28"/>
      <c r="J117" s="28"/>
      <c r="K117" s="28"/>
      <c r="L117" s="51"/>
    </row>
    <row r="118" spans="1:12" ht="26.1" customHeight="1" x14ac:dyDescent="0.25">
      <c r="A118" s="90"/>
      <c r="B118" s="22">
        <f t="shared" si="10"/>
        <v>46005</v>
      </c>
      <c r="C118" s="12" t="str">
        <f t="shared" si="9"/>
        <v>So</v>
      </c>
      <c r="D118" s="13" t="str">
        <f t="shared" si="8"/>
        <v/>
      </c>
      <c r="E118" s="20" t="str">
        <f>IFERROR(IF(B118&lt;&gt;"",VLOOKUP(B118,Einstellungen!$B$7:$C$122,2,FALSE),""),"")</f>
        <v>3. Advent</v>
      </c>
      <c r="F118" s="27"/>
      <c r="G118" s="28"/>
      <c r="H118" s="28"/>
      <c r="I118" s="28"/>
      <c r="J118" s="28"/>
      <c r="K118" s="28"/>
      <c r="L118" s="51"/>
    </row>
    <row r="119" spans="1:12" ht="26.1" customHeight="1" x14ac:dyDescent="0.25">
      <c r="A119" s="90"/>
      <c r="B119" s="22">
        <f t="shared" si="10"/>
        <v>46006</v>
      </c>
      <c r="C119" s="12" t="str">
        <f t="shared" si="9"/>
        <v>Mo</v>
      </c>
      <c r="D119" s="13">
        <f t="shared" si="8"/>
        <v>51</v>
      </c>
      <c r="E119" s="20" t="str">
        <f>IFERROR(IF(B119&lt;&gt;"",VLOOKUP(B119,Einstellungen!$B$7:$C$122,2,FALSE),""),"")</f>
        <v/>
      </c>
      <c r="F119" s="27"/>
      <c r="G119" s="28"/>
      <c r="H119" s="28"/>
      <c r="I119" s="28"/>
      <c r="J119" s="28"/>
      <c r="K119" s="28"/>
      <c r="L119" s="51"/>
    </row>
    <row r="120" spans="1:12" ht="26.1" customHeight="1" x14ac:dyDescent="0.25">
      <c r="A120" s="90"/>
      <c r="B120" s="22">
        <f t="shared" si="10"/>
        <v>46007</v>
      </c>
      <c r="C120" s="12" t="str">
        <f t="shared" si="9"/>
        <v>Di</v>
      </c>
      <c r="D120" s="13" t="str">
        <f t="shared" si="8"/>
        <v/>
      </c>
      <c r="E120" s="20" t="str">
        <f>IFERROR(IF(B120&lt;&gt;"",VLOOKUP(B120,Einstellungen!$B$7:$C$122,2,FALSE),""),"")</f>
        <v/>
      </c>
      <c r="F120" s="27"/>
      <c r="G120" s="28"/>
      <c r="H120" s="28"/>
      <c r="I120" s="28"/>
      <c r="J120" s="28"/>
      <c r="K120" s="28"/>
      <c r="L120" s="51"/>
    </row>
    <row r="121" spans="1:12" ht="26.1" customHeight="1" x14ac:dyDescent="0.25">
      <c r="A121" s="90"/>
      <c r="B121" s="22">
        <f t="shared" si="10"/>
        <v>46008</v>
      </c>
      <c r="C121" s="12" t="str">
        <f t="shared" si="9"/>
        <v>Mi</v>
      </c>
      <c r="D121" s="13" t="str">
        <f t="shared" si="8"/>
        <v/>
      </c>
      <c r="E121" s="20" t="str">
        <f>IFERROR(IF(B121&lt;&gt;"",VLOOKUP(B121,Einstellungen!$B$7:$C$122,2,FALSE),""),"")</f>
        <v/>
      </c>
      <c r="F121" s="27"/>
      <c r="G121" s="28"/>
      <c r="H121" s="28"/>
      <c r="I121" s="28"/>
      <c r="J121" s="28"/>
      <c r="K121" s="28"/>
      <c r="L121" s="51"/>
    </row>
    <row r="122" spans="1:12" ht="26.1" customHeight="1" x14ac:dyDescent="0.25">
      <c r="A122" s="90"/>
      <c r="B122" s="22">
        <f t="shared" si="10"/>
        <v>46009</v>
      </c>
      <c r="C122" s="12" t="str">
        <f t="shared" si="9"/>
        <v>Do</v>
      </c>
      <c r="D122" s="13" t="str">
        <f t="shared" si="8"/>
        <v/>
      </c>
      <c r="E122" s="20" t="str">
        <f>IFERROR(IF(B122&lt;&gt;"",VLOOKUP(B122,Einstellungen!$B$7:$C$122,2,FALSE),""),"")</f>
        <v/>
      </c>
      <c r="F122" s="27"/>
      <c r="G122" s="28"/>
      <c r="H122" s="28"/>
      <c r="I122" s="28"/>
      <c r="J122" s="28"/>
      <c r="K122" s="28"/>
      <c r="L122" s="51"/>
    </row>
    <row r="123" spans="1:12" ht="26.1" customHeight="1" x14ac:dyDescent="0.25">
      <c r="A123" s="90"/>
      <c r="B123" s="22">
        <f t="shared" si="10"/>
        <v>46010</v>
      </c>
      <c r="C123" s="12" t="str">
        <f t="shared" si="9"/>
        <v>Fr</v>
      </c>
      <c r="D123" s="13" t="str">
        <f t="shared" si="8"/>
        <v/>
      </c>
      <c r="E123" s="20" t="str">
        <f>IFERROR(IF(B123&lt;&gt;"",VLOOKUP(B123,Einstellungen!$B$7:$C$122,2,FALSE),""),"")</f>
        <v/>
      </c>
      <c r="F123" s="27"/>
      <c r="G123" s="28"/>
      <c r="H123" s="28"/>
      <c r="I123" s="28"/>
      <c r="J123" s="28"/>
      <c r="K123" s="28"/>
      <c r="L123" s="51"/>
    </row>
    <row r="124" spans="1:12" ht="26.1" customHeight="1" x14ac:dyDescent="0.25">
      <c r="A124" s="90"/>
      <c r="B124" s="22">
        <f t="shared" si="10"/>
        <v>46011</v>
      </c>
      <c r="C124" s="12" t="str">
        <f t="shared" si="9"/>
        <v>Sa</v>
      </c>
      <c r="D124" s="13" t="str">
        <f t="shared" si="8"/>
        <v/>
      </c>
      <c r="E124" s="20" t="str">
        <f>IFERROR(IF(B124&lt;&gt;"",VLOOKUP(B124,Einstellungen!$B$7:$C$122,2,FALSE),""),"")</f>
        <v/>
      </c>
      <c r="F124" s="27"/>
      <c r="G124" s="28"/>
      <c r="H124" s="28"/>
      <c r="I124" s="28"/>
      <c r="J124" s="28"/>
      <c r="K124" s="28"/>
      <c r="L124" s="51"/>
    </row>
    <row r="125" spans="1:12" ht="26.1" customHeight="1" x14ac:dyDescent="0.25">
      <c r="A125" s="90"/>
      <c r="B125" s="22">
        <f t="shared" si="10"/>
        <v>46012</v>
      </c>
      <c r="C125" s="12" t="str">
        <f t="shared" si="9"/>
        <v>So</v>
      </c>
      <c r="D125" s="13" t="str">
        <f t="shared" si="8"/>
        <v/>
      </c>
      <c r="E125" s="20" t="str">
        <f>IFERROR(IF(B125&lt;&gt;"",VLOOKUP(B125,Einstellungen!$B$7:$C$122,2,FALSE),""),"")</f>
        <v>4. Advent</v>
      </c>
      <c r="F125" s="27"/>
      <c r="G125" s="28"/>
      <c r="H125" s="28"/>
      <c r="I125" s="28"/>
      <c r="J125" s="28"/>
      <c r="K125" s="28"/>
      <c r="L125" s="51"/>
    </row>
    <row r="126" spans="1:12" ht="26.1" customHeight="1" x14ac:dyDescent="0.25">
      <c r="A126" s="90"/>
      <c r="B126" s="22">
        <f t="shared" si="10"/>
        <v>46013</v>
      </c>
      <c r="C126" s="12" t="str">
        <f t="shared" si="9"/>
        <v>Mo</v>
      </c>
      <c r="D126" s="13">
        <f t="shared" si="8"/>
        <v>52</v>
      </c>
      <c r="E126" s="20" t="str">
        <f>IFERROR(IF(B126&lt;&gt;"",VLOOKUP(B126,Einstellungen!$B$7:$C$122,2,FALSE),""),"")</f>
        <v/>
      </c>
      <c r="F126" s="27"/>
      <c r="G126" s="28"/>
      <c r="H126" s="28"/>
      <c r="I126" s="28"/>
      <c r="J126" s="28"/>
      <c r="K126" s="28"/>
      <c r="L126" s="51"/>
    </row>
    <row r="127" spans="1:12" ht="26.1" customHeight="1" x14ac:dyDescent="0.25">
      <c r="A127" s="90"/>
      <c r="B127" s="22">
        <f t="shared" si="10"/>
        <v>46014</v>
      </c>
      <c r="C127" s="12" t="str">
        <f t="shared" si="9"/>
        <v>Di</v>
      </c>
      <c r="D127" s="13" t="str">
        <f t="shared" si="8"/>
        <v/>
      </c>
      <c r="E127" s="20" t="str">
        <f>IFERROR(IF(B127&lt;&gt;"",VLOOKUP(B127,Einstellungen!$B$7:$C$122,2,FALSE),""),"")</f>
        <v/>
      </c>
      <c r="F127" s="27"/>
      <c r="G127" s="28"/>
      <c r="H127" s="28"/>
      <c r="I127" s="28"/>
      <c r="J127" s="28"/>
      <c r="K127" s="28"/>
      <c r="L127" s="51"/>
    </row>
    <row r="128" spans="1:12" ht="26.1" customHeight="1" x14ac:dyDescent="0.25">
      <c r="A128" s="90"/>
      <c r="B128" s="22">
        <f t="shared" si="10"/>
        <v>46015</v>
      </c>
      <c r="C128" s="12" t="str">
        <f t="shared" si="9"/>
        <v>Mi</v>
      </c>
      <c r="D128" s="13" t="str">
        <f t="shared" si="8"/>
        <v/>
      </c>
      <c r="E128" s="20" t="str">
        <f>IFERROR(IF(B128&lt;&gt;"",VLOOKUP(B128,Einstellungen!$B$7:$C$122,2,FALSE),""),"")</f>
        <v/>
      </c>
      <c r="F128" s="27"/>
      <c r="G128" s="28"/>
      <c r="H128" s="28"/>
      <c r="I128" s="28"/>
      <c r="J128" s="28"/>
      <c r="K128" s="28"/>
      <c r="L128" s="51"/>
    </row>
    <row r="129" spans="1:12" ht="26.1" customHeight="1" x14ac:dyDescent="0.25">
      <c r="A129" s="90"/>
      <c r="B129" s="22">
        <f t="shared" si="10"/>
        <v>46016</v>
      </c>
      <c r="C129" s="12" t="str">
        <f t="shared" si="9"/>
        <v>Do</v>
      </c>
      <c r="D129" s="13" t="str">
        <f t="shared" si="8"/>
        <v/>
      </c>
      <c r="E129" s="20" t="str">
        <f>IFERROR(IF(B129&lt;&gt;"",VLOOKUP(B129,Einstellungen!$B$7:$C$122,2,FALSE),""),"")</f>
        <v>1. Weihnachtstag</v>
      </c>
      <c r="F129" s="27"/>
      <c r="G129" s="28"/>
      <c r="H129" s="28"/>
      <c r="I129" s="28"/>
      <c r="J129" s="28"/>
      <c r="K129" s="28"/>
      <c r="L129" s="51"/>
    </row>
    <row r="130" spans="1:12" ht="26.1" customHeight="1" x14ac:dyDescent="0.25">
      <c r="A130" s="90"/>
      <c r="B130" s="22">
        <f t="shared" si="10"/>
        <v>46017</v>
      </c>
      <c r="C130" s="12" t="str">
        <f t="shared" si="9"/>
        <v>Fr</v>
      </c>
      <c r="D130" s="13" t="str">
        <f t="shared" si="8"/>
        <v/>
      </c>
      <c r="E130" s="20" t="str">
        <f>IFERROR(IF(B130&lt;&gt;"",VLOOKUP(B130,Einstellungen!$B$7:$C$122,2,FALSE),""),"")</f>
        <v>2. Weihnachtstag</v>
      </c>
      <c r="F130" s="27"/>
      <c r="G130" s="28"/>
      <c r="H130" s="28"/>
      <c r="I130" s="28"/>
      <c r="J130" s="28"/>
      <c r="K130" s="28"/>
      <c r="L130" s="51"/>
    </row>
    <row r="131" spans="1:12" ht="26.1" customHeight="1" x14ac:dyDescent="0.25">
      <c r="A131" s="90"/>
      <c r="B131" s="22">
        <f t="shared" si="10"/>
        <v>46018</v>
      </c>
      <c r="C131" s="12" t="str">
        <f t="shared" si="9"/>
        <v>Sa</v>
      </c>
      <c r="D131" s="13" t="str">
        <f t="shared" si="8"/>
        <v/>
      </c>
      <c r="E131" s="20" t="str">
        <f>IFERROR(IF(B131&lt;&gt;"",VLOOKUP(B131,Einstellungen!$B$7:$C$122,2,FALSE),""),"")</f>
        <v/>
      </c>
      <c r="F131" s="27"/>
      <c r="G131" s="28"/>
      <c r="H131" s="28"/>
      <c r="I131" s="28"/>
      <c r="J131" s="28"/>
      <c r="K131" s="28"/>
      <c r="L131" s="51"/>
    </row>
    <row r="132" spans="1:12" ht="26.1" customHeight="1" x14ac:dyDescent="0.25">
      <c r="A132" s="90"/>
      <c r="B132" s="22">
        <f>IF(MONTH(B131+1)&lt;&gt;MONTH(B131),"",B131+1)</f>
        <v>46019</v>
      </c>
      <c r="C132" s="12" t="str">
        <f t="shared" si="9"/>
        <v>So</v>
      </c>
      <c r="D132" s="13" t="str">
        <f t="shared" si="8"/>
        <v/>
      </c>
      <c r="E132" s="20" t="str">
        <f>IFERROR(IF(B132&lt;&gt;"",VLOOKUP(B132,Einstellungen!$B$7:$C$122,2,FALSE),""),"")</f>
        <v/>
      </c>
      <c r="F132" s="27"/>
      <c r="G132" s="28"/>
      <c r="H132" s="28"/>
      <c r="I132" s="28"/>
      <c r="J132" s="28"/>
      <c r="K132" s="28"/>
      <c r="L132" s="51"/>
    </row>
    <row r="133" spans="1:12" ht="26.1" customHeight="1" x14ac:dyDescent="0.25">
      <c r="A133" s="90"/>
      <c r="B133" s="22">
        <f>IFERROR(IF(MONTH(B132+1)&lt;&gt;MONTH(B132),"",B132+1),"")</f>
        <v>46020</v>
      </c>
      <c r="C133" s="12" t="str">
        <f t="shared" si="9"/>
        <v>Mo</v>
      </c>
      <c r="D133" s="13">
        <f t="shared" si="8"/>
        <v>1</v>
      </c>
      <c r="E133" s="20" t="str">
        <f>IFERROR(IF(B133&lt;&gt;"",VLOOKUP(B133,Einstellungen!$B$7:$C$122,2,FALSE),""),"")</f>
        <v/>
      </c>
      <c r="F133" s="27"/>
      <c r="G133" s="28"/>
      <c r="H133" s="28"/>
      <c r="I133" s="28"/>
      <c r="J133" s="28"/>
      <c r="K133" s="28"/>
      <c r="L133" s="51"/>
    </row>
    <row r="134" spans="1:12" ht="26.1" customHeight="1" x14ac:dyDescent="0.25">
      <c r="A134" s="90"/>
      <c r="B134" s="22">
        <f>IFERROR(IF(MONTH(B133+1)&lt;&gt;MONTH(B133),"",B133+1),"")</f>
        <v>46021</v>
      </c>
      <c r="C134" s="12" t="str">
        <f t="shared" ref="C134" si="12">TEXT(B134,"TTT")</f>
        <v>Di</v>
      </c>
      <c r="D134" s="13" t="str">
        <f t="shared" ref="D134" si="13">IF(TEXT(B134,"TTT")="Mo",WEEKNUM(B134,21),"")</f>
        <v/>
      </c>
      <c r="E134" s="20" t="str">
        <f>IFERROR(IF(B134&lt;&gt;"",VLOOKUP(B134,Einstellungen!$B$7:$C$122,2,FALSE),""),"")</f>
        <v/>
      </c>
      <c r="F134" s="27"/>
      <c r="G134" s="28"/>
      <c r="H134" s="28"/>
      <c r="I134" s="28"/>
      <c r="J134" s="28"/>
      <c r="K134" s="28"/>
      <c r="L134" s="51"/>
    </row>
    <row r="135" spans="1:12" ht="26.1" customHeight="1" thickBot="1" x14ac:dyDescent="0.3">
      <c r="A135" s="90"/>
      <c r="B135" s="64">
        <f>IFERROR(IF(MONTH(B134+1)&lt;&gt;MONTH(B134),"",B134+1),"")</f>
        <v>46022</v>
      </c>
      <c r="C135" s="65" t="str">
        <f t="shared" si="9"/>
        <v>Mi</v>
      </c>
      <c r="D135" s="66" t="str">
        <f t="shared" si="8"/>
        <v/>
      </c>
      <c r="E135" s="67" t="str">
        <f>IFERROR(IF(B135&lt;&gt;"",VLOOKUP(B135,Einstellungen!$B$7:$C$122,2,FALSE),""),"")</f>
        <v/>
      </c>
      <c r="F135" s="61"/>
      <c r="G135" s="62"/>
      <c r="H135" s="62"/>
      <c r="I135" s="62"/>
      <c r="J135" s="62"/>
      <c r="K135" s="62"/>
      <c r="L135" s="63"/>
    </row>
    <row r="136" spans="1:12" ht="26.1" customHeight="1" thickBot="1" x14ac:dyDescent="0.3">
      <c r="A136" s="90"/>
      <c r="B136" s="84"/>
      <c r="C136" s="85"/>
      <c r="D136" s="85"/>
      <c r="E136" s="60"/>
      <c r="F136" s="29">
        <f>SUM(F105:F135)</f>
        <v>0</v>
      </c>
      <c r="G136" s="29">
        <f t="shared" ref="G136:K136" si="14">SUM(G105:G135)</f>
        <v>0</v>
      </c>
      <c r="H136" s="29">
        <f t="shared" si="14"/>
        <v>0</v>
      </c>
      <c r="I136" s="29">
        <f t="shared" si="14"/>
        <v>0</v>
      </c>
      <c r="J136" s="29">
        <f t="shared" si="14"/>
        <v>0</v>
      </c>
      <c r="K136" s="29">
        <f t="shared" si="14"/>
        <v>0</v>
      </c>
      <c r="L136" s="52"/>
    </row>
    <row r="137" spans="1:12" ht="26.1" customHeight="1" thickTop="1" thickBot="1" x14ac:dyDescent="0.3">
      <c r="A137" s="89" t="str">
        <f>TEXT(B137,"MM")&amp;"|"&amp;TEXT(B137,"JJ")</f>
        <v>01|26</v>
      </c>
      <c r="B137" s="86" t="str">
        <f>TEXT(B138,"MMMM")&amp;" "&amp;YEAR(B138)</f>
        <v>Januar 2026</v>
      </c>
      <c r="C137" s="87"/>
      <c r="D137" s="87"/>
      <c r="E137" s="87"/>
      <c r="F137" s="87"/>
      <c r="G137" s="87"/>
      <c r="H137" s="87"/>
      <c r="I137" s="87"/>
      <c r="J137" s="87"/>
      <c r="K137" s="87"/>
      <c r="L137" s="88"/>
    </row>
    <row r="138" spans="1:12" ht="26.1" customHeight="1" thickTop="1" x14ac:dyDescent="0.25">
      <c r="A138" s="90"/>
      <c r="B138" s="22">
        <f>IF(B135&lt;&gt;"",B135+1,IF(B134&lt;&gt;"",B134+1,IF(B133&lt;&gt;"",B133+1,IF(B132&lt;&gt;"",B132+1))))</f>
        <v>46023</v>
      </c>
      <c r="C138" s="12" t="str">
        <f t="shared" si="9"/>
        <v>Do</v>
      </c>
      <c r="D138" s="13" t="str">
        <f t="shared" si="8"/>
        <v/>
      </c>
      <c r="E138" s="20" t="str">
        <f>IFERROR(IF(B138&lt;&gt;"",VLOOKUP(B138,Einstellungen!$B$7:$C$122,2,FALSE),""),"")</f>
        <v/>
      </c>
      <c r="F138" s="27"/>
      <c r="G138" s="28"/>
      <c r="H138" s="28"/>
      <c r="I138" s="28"/>
      <c r="J138" s="28"/>
      <c r="K138" s="28"/>
      <c r="L138" s="51"/>
    </row>
    <row r="139" spans="1:12" ht="26.1" customHeight="1" x14ac:dyDescent="0.25">
      <c r="A139" s="90"/>
      <c r="B139" s="22">
        <f t="shared" si="10"/>
        <v>46024</v>
      </c>
      <c r="C139" s="12" t="str">
        <f t="shared" si="9"/>
        <v>Fr</v>
      </c>
      <c r="D139" s="13" t="str">
        <f t="shared" si="8"/>
        <v/>
      </c>
      <c r="E139" s="20" t="str">
        <f>IFERROR(IF(B139&lt;&gt;"",VLOOKUP(B139,Einstellungen!$B$7:$C$122,2,FALSE),""),"")</f>
        <v>eigener Termin</v>
      </c>
      <c r="F139" s="27"/>
      <c r="G139" s="28"/>
      <c r="H139" s="28"/>
      <c r="I139" s="28"/>
      <c r="J139" s="28"/>
      <c r="K139" s="28"/>
      <c r="L139" s="51"/>
    </row>
    <row r="140" spans="1:12" ht="26.1" customHeight="1" x14ac:dyDescent="0.25">
      <c r="A140" s="90"/>
      <c r="B140" s="22">
        <f t="shared" si="10"/>
        <v>46025</v>
      </c>
      <c r="C140" s="12" t="str">
        <f t="shared" si="9"/>
        <v>Sa</v>
      </c>
      <c r="D140" s="13" t="str">
        <f t="shared" si="8"/>
        <v/>
      </c>
      <c r="E140" s="20" t="str">
        <f>IFERROR(IF(B140&lt;&gt;"",VLOOKUP(B140,Einstellungen!$B$7:$C$122,2,FALSE),""),"")</f>
        <v/>
      </c>
      <c r="F140" s="27"/>
      <c r="G140" s="28"/>
      <c r="H140" s="28"/>
      <c r="I140" s="28"/>
      <c r="J140" s="28"/>
      <c r="K140" s="28"/>
      <c r="L140" s="51"/>
    </row>
    <row r="141" spans="1:12" ht="26.1" customHeight="1" x14ac:dyDescent="0.25">
      <c r="A141" s="90"/>
      <c r="B141" s="22">
        <f t="shared" si="10"/>
        <v>46026</v>
      </c>
      <c r="C141" s="12" t="str">
        <f t="shared" si="9"/>
        <v>So</v>
      </c>
      <c r="D141" s="13" t="str">
        <f t="shared" si="8"/>
        <v/>
      </c>
      <c r="E141" s="20" t="str">
        <f>IFERROR(IF(B141&lt;&gt;"",VLOOKUP(B141,Einstellungen!$B$7:$C$122,2,FALSE),""),"")</f>
        <v/>
      </c>
      <c r="F141" s="27"/>
      <c r="G141" s="28"/>
      <c r="H141" s="28"/>
      <c r="I141" s="28"/>
      <c r="J141" s="28"/>
      <c r="K141" s="28"/>
      <c r="L141" s="51"/>
    </row>
    <row r="142" spans="1:12" ht="26.1" customHeight="1" x14ac:dyDescent="0.25">
      <c r="A142" s="90"/>
      <c r="B142" s="22">
        <f t="shared" si="10"/>
        <v>46027</v>
      </c>
      <c r="C142" s="12" t="str">
        <f t="shared" si="9"/>
        <v>Mo</v>
      </c>
      <c r="D142" s="13">
        <f t="shared" si="8"/>
        <v>2</v>
      </c>
      <c r="E142" s="20" t="str">
        <f>IFERROR(IF(B142&lt;&gt;"",VLOOKUP(B142,Einstellungen!$B$7:$C$122,2,FALSE),""),"")</f>
        <v/>
      </c>
      <c r="F142" s="27"/>
      <c r="G142" s="28"/>
      <c r="H142" s="28"/>
      <c r="I142" s="28"/>
      <c r="J142" s="28"/>
      <c r="K142" s="28"/>
      <c r="L142" s="51"/>
    </row>
    <row r="143" spans="1:12" ht="26.1" customHeight="1" x14ac:dyDescent="0.25">
      <c r="A143" s="90"/>
      <c r="B143" s="22">
        <f t="shared" si="10"/>
        <v>46028</v>
      </c>
      <c r="C143" s="12" t="str">
        <f t="shared" si="9"/>
        <v>Di</v>
      </c>
      <c r="D143" s="13" t="str">
        <f t="shared" si="8"/>
        <v/>
      </c>
      <c r="E143" s="20" t="str">
        <f>IFERROR(IF(B143&lt;&gt;"",VLOOKUP(B143,Einstellungen!$B$7:$C$122,2,FALSE),""),"")</f>
        <v/>
      </c>
      <c r="F143" s="27"/>
      <c r="G143" s="28"/>
      <c r="H143" s="28"/>
      <c r="I143" s="28"/>
      <c r="J143" s="28"/>
      <c r="K143" s="28"/>
      <c r="L143" s="51"/>
    </row>
    <row r="144" spans="1:12" ht="26.1" customHeight="1" x14ac:dyDescent="0.25">
      <c r="A144" s="90"/>
      <c r="B144" s="22">
        <f t="shared" si="10"/>
        <v>46029</v>
      </c>
      <c r="C144" s="12" t="str">
        <f t="shared" si="9"/>
        <v>Mi</v>
      </c>
      <c r="D144" s="13" t="str">
        <f t="shared" si="8"/>
        <v/>
      </c>
      <c r="E144" s="20" t="str">
        <f>IFERROR(IF(B144&lt;&gt;"",VLOOKUP(B144,Einstellungen!$B$7:$C$122,2,FALSE),""),"")</f>
        <v/>
      </c>
      <c r="F144" s="27"/>
      <c r="G144" s="28"/>
      <c r="H144" s="28"/>
      <c r="I144" s="28"/>
      <c r="J144" s="28"/>
      <c r="K144" s="28"/>
      <c r="L144" s="51"/>
    </row>
    <row r="145" spans="1:12" ht="26.1" customHeight="1" x14ac:dyDescent="0.25">
      <c r="A145" s="90"/>
      <c r="B145" s="22">
        <f t="shared" si="10"/>
        <v>46030</v>
      </c>
      <c r="C145" s="12" t="str">
        <f t="shared" si="9"/>
        <v>Do</v>
      </c>
      <c r="D145" s="13" t="str">
        <f t="shared" si="8"/>
        <v/>
      </c>
      <c r="E145" s="20" t="str">
        <f>IFERROR(IF(B145&lt;&gt;"",VLOOKUP(B145,Einstellungen!$B$7:$C$122,2,FALSE),""),"")</f>
        <v/>
      </c>
      <c r="F145" s="27"/>
      <c r="G145" s="28"/>
      <c r="H145" s="28"/>
      <c r="I145" s="28"/>
      <c r="J145" s="28"/>
      <c r="K145" s="28"/>
      <c r="L145" s="51"/>
    </row>
    <row r="146" spans="1:12" ht="26.1" customHeight="1" x14ac:dyDescent="0.25">
      <c r="A146" s="90"/>
      <c r="B146" s="22">
        <f t="shared" si="10"/>
        <v>46031</v>
      </c>
      <c r="C146" s="12" t="str">
        <f t="shared" si="9"/>
        <v>Fr</v>
      </c>
      <c r="D146" s="13" t="str">
        <f t="shared" ref="D146:D214" si="15">IF(TEXT(B146,"TTT")="Mo",WEEKNUM(B146,21),"")</f>
        <v/>
      </c>
      <c r="E146" s="20" t="str">
        <f>IFERROR(IF(B146&lt;&gt;"",VLOOKUP(B146,Einstellungen!$B$7:$C$122,2,FALSE),""),"")</f>
        <v/>
      </c>
      <c r="F146" s="27"/>
      <c r="G146" s="28"/>
      <c r="H146" s="28"/>
      <c r="I146" s="28"/>
      <c r="J146" s="28"/>
      <c r="K146" s="28"/>
      <c r="L146" s="51"/>
    </row>
    <row r="147" spans="1:12" ht="26.1" customHeight="1" x14ac:dyDescent="0.25">
      <c r="A147" s="90"/>
      <c r="B147" s="22">
        <f t="shared" si="10"/>
        <v>46032</v>
      </c>
      <c r="C147" s="12" t="str">
        <f t="shared" ref="C147:C215" si="16">TEXT(B147,"TTT")</f>
        <v>Sa</v>
      </c>
      <c r="D147" s="13" t="str">
        <f t="shared" si="15"/>
        <v/>
      </c>
      <c r="E147" s="20" t="str">
        <f>IFERROR(IF(B147&lt;&gt;"",VLOOKUP(B147,Einstellungen!$B$7:$C$122,2,FALSE),""),"")</f>
        <v/>
      </c>
      <c r="F147" s="27"/>
      <c r="G147" s="28"/>
      <c r="H147" s="28"/>
      <c r="I147" s="28"/>
      <c r="J147" s="28"/>
      <c r="K147" s="28"/>
      <c r="L147" s="51"/>
    </row>
    <row r="148" spans="1:12" ht="26.1" customHeight="1" x14ac:dyDescent="0.25">
      <c r="A148" s="90"/>
      <c r="B148" s="22">
        <f t="shared" ref="B148:B216" si="17">B147+1</f>
        <v>46033</v>
      </c>
      <c r="C148" s="12" t="str">
        <f t="shared" si="16"/>
        <v>So</v>
      </c>
      <c r="D148" s="13" t="str">
        <f t="shared" si="15"/>
        <v/>
      </c>
      <c r="E148" s="20" t="str">
        <f>IFERROR(IF(B148&lt;&gt;"",VLOOKUP(B148,Einstellungen!$B$7:$C$122,2,FALSE),""),"")</f>
        <v/>
      </c>
      <c r="F148" s="27"/>
      <c r="G148" s="28"/>
      <c r="H148" s="28"/>
      <c r="I148" s="28"/>
      <c r="J148" s="28"/>
      <c r="K148" s="28"/>
      <c r="L148" s="51"/>
    </row>
    <row r="149" spans="1:12" ht="26.1" customHeight="1" x14ac:dyDescent="0.25">
      <c r="A149" s="90"/>
      <c r="B149" s="22">
        <f t="shared" si="17"/>
        <v>46034</v>
      </c>
      <c r="C149" s="12" t="str">
        <f t="shared" si="16"/>
        <v>Mo</v>
      </c>
      <c r="D149" s="13">
        <f t="shared" si="15"/>
        <v>3</v>
      </c>
      <c r="E149" s="20" t="str">
        <f>IFERROR(IF(B149&lt;&gt;"",VLOOKUP(B149,Einstellungen!$B$7:$C$122,2,FALSE),""),"")</f>
        <v/>
      </c>
      <c r="F149" s="27"/>
      <c r="G149" s="28"/>
      <c r="H149" s="28"/>
      <c r="I149" s="28"/>
      <c r="J149" s="28"/>
      <c r="K149" s="28"/>
      <c r="L149" s="51"/>
    </row>
    <row r="150" spans="1:12" ht="26.1" customHeight="1" x14ac:dyDescent="0.25">
      <c r="A150" s="90"/>
      <c r="B150" s="22">
        <f t="shared" si="17"/>
        <v>46035</v>
      </c>
      <c r="C150" s="12" t="str">
        <f t="shared" si="16"/>
        <v>Di</v>
      </c>
      <c r="D150" s="13" t="str">
        <f t="shared" si="15"/>
        <v/>
      </c>
      <c r="E150" s="20" t="str">
        <f>IFERROR(IF(B150&lt;&gt;"",VLOOKUP(B150,Einstellungen!$B$7:$C$122,2,FALSE),""),"")</f>
        <v/>
      </c>
      <c r="F150" s="27"/>
      <c r="G150" s="28"/>
      <c r="H150" s="28"/>
      <c r="I150" s="28"/>
      <c r="J150" s="28"/>
      <c r="K150" s="28"/>
      <c r="L150" s="51"/>
    </row>
    <row r="151" spans="1:12" ht="26.1" customHeight="1" x14ac:dyDescent="0.25">
      <c r="A151" s="90"/>
      <c r="B151" s="22">
        <f t="shared" si="17"/>
        <v>46036</v>
      </c>
      <c r="C151" s="12" t="str">
        <f t="shared" si="16"/>
        <v>Mi</v>
      </c>
      <c r="D151" s="13" t="str">
        <f t="shared" si="15"/>
        <v/>
      </c>
      <c r="E151" s="20" t="str">
        <f>IFERROR(IF(B151&lt;&gt;"",VLOOKUP(B151,Einstellungen!$B$7:$C$122,2,FALSE),""),"")</f>
        <v/>
      </c>
      <c r="F151" s="27"/>
      <c r="G151" s="28"/>
      <c r="H151" s="28"/>
      <c r="I151" s="28"/>
      <c r="J151" s="28"/>
      <c r="K151" s="28"/>
      <c r="L151" s="51"/>
    </row>
    <row r="152" spans="1:12" ht="26.1" customHeight="1" x14ac:dyDescent="0.25">
      <c r="A152" s="90"/>
      <c r="B152" s="22">
        <f t="shared" si="17"/>
        <v>46037</v>
      </c>
      <c r="C152" s="12" t="str">
        <f t="shared" si="16"/>
        <v>Do</v>
      </c>
      <c r="D152" s="13" t="str">
        <f t="shared" si="15"/>
        <v/>
      </c>
      <c r="E152" s="20" t="str">
        <f>IFERROR(IF(B152&lt;&gt;"",VLOOKUP(B152,Einstellungen!$B$7:$C$122,2,FALSE),""),"")</f>
        <v/>
      </c>
      <c r="F152" s="27"/>
      <c r="G152" s="28"/>
      <c r="H152" s="28"/>
      <c r="I152" s="28"/>
      <c r="J152" s="28"/>
      <c r="K152" s="28"/>
      <c r="L152" s="51"/>
    </row>
    <row r="153" spans="1:12" ht="26.1" customHeight="1" x14ac:dyDescent="0.25">
      <c r="A153" s="90"/>
      <c r="B153" s="22">
        <f t="shared" si="17"/>
        <v>46038</v>
      </c>
      <c r="C153" s="12" t="str">
        <f t="shared" si="16"/>
        <v>Fr</v>
      </c>
      <c r="D153" s="13" t="str">
        <f t="shared" si="15"/>
        <v/>
      </c>
      <c r="E153" s="20" t="str">
        <f>IFERROR(IF(B153&lt;&gt;"",VLOOKUP(B153,Einstellungen!$B$7:$C$122,2,FALSE),""),"")</f>
        <v/>
      </c>
      <c r="F153" s="27"/>
      <c r="G153" s="28"/>
      <c r="H153" s="28"/>
      <c r="I153" s="28"/>
      <c r="J153" s="28"/>
      <c r="K153" s="28"/>
      <c r="L153" s="51"/>
    </row>
    <row r="154" spans="1:12" ht="26.1" customHeight="1" x14ac:dyDescent="0.25">
      <c r="A154" s="90"/>
      <c r="B154" s="22">
        <f t="shared" si="17"/>
        <v>46039</v>
      </c>
      <c r="C154" s="12" t="str">
        <f t="shared" si="16"/>
        <v>Sa</v>
      </c>
      <c r="D154" s="13" t="str">
        <f t="shared" si="15"/>
        <v/>
      </c>
      <c r="E154" s="20" t="str">
        <f>IFERROR(IF(B154&lt;&gt;"",VLOOKUP(B154,Einstellungen!$B$7:$C$122,2,FALSE),""),"")</f>
        <v/>
      </c>
      <c r="F154" s="27"/>
      <c r="G154" s="28"/>
      <c r="H154" s="28"/>
      <c r="I154" s="28"/>
      <c r="J154" s="28"/>
      <c r="K154" s="28"/>
      <c r="L154" s="51"/>
    </row>
    <row r="155" spans="1:12" ht="26.1" customHeight="1" x14ac:dyDescent="0.25">
      <c r="A155" s="90"/>
      <c r="B155" s="22">
        <f t="shared" si="17"/>
        <v>46040</v>
      </c>
      <c r="C155" s="12" t="str">
        <f t="shared" si="16"/>
        <v>So</v>
      </c>
      <c r="D155" s="13" t="str">
        <f t="shared" si="15"/>
        <v/>
      </c>
      <c r="E155" s="20" t="str">
        <f>IFERROR(IF(B155&lt;&gt;"",VLOOKUP(B155,Einstellungen!$B$7:$C$122,2,FALSE),""),"")</f>
        <v/>
      </c>
      <c r="F155" s="27"/>
      <c r="G155" s="28"/>
      <c r="H155" s="28"/>
      <c r="I155" s="28"/>
      <c r="J155" s="28"/>
      <c r="K155" s="28"/>
      <c r="L155" s="51"/>
    </row>
    <row r="156" spans="1:12" ht="26.1" customHeight="1" x14ac:dyDescent="0.25">
      <c r="A156" s="90"/>
      <c r="B156" s="22">
        <f t="shared" si="17"/>
        <v>46041</v>
      </c>
      <c r="C156" s="12" t="str">
        <f t="shared" si="16"/>
        <v>Mo</v>
      </c>
      <c r="D156" s="13">
        <f t="shared" si="15"/>
        <v>4</v>
      </c>
      <c r="E156" s="20" t="str">
        <f>IFERROR(IF(B156&lt;&gt;"",VLOOKUP(B156,Einstellungen!$B$7:$C$122,2,FALSE),""),"")</f>
        <v/>
      </c>
      <c r="F156" s="27"/>
      <c r="G156" s="28"/>
      <c r="H156" s="28"/>
      <c r="I156" s="28"/>
      <c r="J156" s="28"/>
      <c r="K156" s="28"/>
      <c r="L156" s="51"/>
    </row>
    <row r="157" spans="1:12" ht="26.1" customHeight="1" x14ac:dyDescent="0.25">
      <c r="A157" s="90"/>
      <c r="B157" s="22">
        <f t="shared" si="17"/>
        <v>46042</v>
      </c>
      <c r="C157" s="12" t="str">
        <f t="shared" si="16"/>
        <v>Di</v>
      </c>
      <c r="D157" s="13" t="str">
        <f t="shared" si="15"/>
        <v/>
      </c>
      <c r="E157" s="20" t="str">
        <f>IFERROR(IF(B157&lt;&gt;"",VLOOKUP(B157,Einstellungen!$B$7:$C$122,2,FALSE),""),"")</f>
        <v/>
      </c>
      <c r="F157" s="27"/>
      <c r="G157" s="28"/>
      <c r="H157" s="28"/>
      <c r="I157" s="28"/>
      <c r="J157" s="28"/>
      <c r="K157" s="28"/>
      <c r="L157" s="51"/>
    </row>
    <row r="158" spans="1:12" ht="26.1" customHeight="1" x14ac:dyDescent="0.25">
      <c r="A158" s="90"/>
      <c r="B158" s="22">
        <f t="shared" si="17"/>
        <v>46043</v>
      </c>
      <c r="C158" s="12" t="str">
        <f t="shared" si="16"/>
        <v>Mi</v>
      </c>
      <c r="D158" s="13" t="str">
        <f t="shared" si="15"/>
        <v/>
      </c>
      <c r="E158" s="20" t="str">
        <f>IFERROR(IF(B158&lt;&gt;"",VLOOKUP(B158,Einstellungen!$B$7:$C$122,2,FALSE),""),"")</f>
        <v/>
      </c>
      <c r="F158" s="27"/>
      <c r="G158" s="28"/>
      <c r="H158" s="28"/>
      <c r="I158" s="28"/>
      <c r="J158" s="28"/>
      <c r="K158" s="28"/>
      <c r="L158" s="51"/>
    </row>
    <row r="159" spans="1:12" ht="26.1" customHeight="1" x14ac:dyDescent="0.25">
      <c r="A159" s="90"/>
      <c r="B159" s="22">
        <f t="shared" si="17"/>
        <v>46044</v>
      </c>
      <c r="C159" s="12" t="str">
        <f t="shared" si="16"/>
        <v>Do</v>
      </c>
      <c r="D159" s="13" t="str">
        <f t="shared" si="15"/>
        <v/>
      </c>
      <c r="E159" s="20" t="str">
        <f>IFERROR(IF(B159&lt;&gt;"",VLOOKUP(B159,Einstellungen!$B$7:$C$122,2,FALSE),""),"")</f>
        <v/>
      </c>
      <c r="F159" s="27"/>
      <c r="G159" s="28"/>
      <c r="H159" s="28"/>
      <c r="I159" s="28"/>
      <c r="J159" s="28"/>
      <c r="K159" s="28"/>
      <c r="L159" s="51"/>
    </row>
    <row r="160" spans="1:12" ht="26.1" customHeight="1" x14ac:dyDescent="0.25">
      <c r="A160" s="90"/>
      <c r="B160" s="22">
        <f t="shared" si="17"/>
        <v>46045</v>
      </c>
      <c r="C160" s="12" t="str">
        <f t="shared" si="16"/>
        <v>Fr</v>
      </c>
      <c r="D160" s="13" t="str">
        <f t="shared" si="15"/>
        <v/>
      </c>
      <c r="E160" s="20" t="str">
        <f>IFERROR(IF(B160&lt;&gt;"",VLOOKUP(B160,Einstellungen!$B$7:$C$122,2,FALSE),""),"")</f>
        <v/>
      </c>
      <c r="F160" s="27"/>
      <c r="G160" s="28"/>
      <c r="H160" s="28"/>
      <c r="I160" s="28"/>
      <c r="J160" s="28"/>
      <c r="K160" s="28"/>
      <c r="L160" s="51"/>
    </row>
    <row r="161" spans="1:12" ht="26.1" customHeight="1" x14ac:dyDescent="0.25">
      <c r="A161" s="90"/>
      <c r="B161" s="22">
        <f t="shared" si="17"/>
        <v>46046</v>
      </c>
      <c r="C161" s="12" t="str">
        <f t="shared" si="16"/>
        <v>Sa</v>
      </c>
      <c r="D161" s="13" t="str">
        <f t="shared" si="15"/>
        <v/>
      </c>
      <c r="E161" s="20" t="str">
        <f>IFERROR(IF(B161&lt;&gt;"",VLOOKUP(B161,Einstellungen!$B$7:$C$122,2,FALSE),""),"")</f>
        <v/>
      </c>
      <c r="F161" s="27"/>
      <c r="G161" s="28"/>
      <c r="H161" s="28"/>
      <c r="I161" s="28"/>
      <c r="J161" s="28"/>
      <c r="K161" s="28"/>
      <c r="L161" s="51"/>
    </row>
    <row r="162" spans="1:12" ht="26.1" customHeight="1" x14ac:dyDescent="0.25">
      <c r="A162" s="90"/>
      <c r="B162" s="22">
        <f t="shared" si="17"/>
        <v>46047</v>
      </c>
      <c r="C162" s="12" t="str">
        <f t="shared" si="16"/>
        <v>So</v>
      </c>
      <c r="D162" s="13" t="str">
        <f t="shared" si="15"/>
        <v/>
      </c>
      <c r="E162" s="20" t="str">
        <f>IFERROR(IF(B162&lt;&gt;"",VLOOKUP(B162,Einstellungen!$B$7:$C$122,2,FALSE),""),"")</f>
        <v/>
      </c>
      <c r="F162" s="27"/>
      <c r="G162" s="28"/>
      <c r="H162" s="28"/>
      <c r="I162" s="28"/>
      <c r="J162" s="28"/>
      <c r="K162" s="28"/>
      <c r="L162" s="51"/>
    </row>
    <row r="163" spans="1:12" ht="26.1" customHeight="1" x14ac:dyDescent="0.25">
      <c r="A163" s="90"/>
      <c r="B163" s="22">
        <f t="shared" si="17"/>
        <v>46048</v>
      </c>
      <c r="C163" s="12" t="str">
        <f t="shared" si="16"/>
        <v>Mo</v>
      </c>
      <c r="D163" s="13">
        <f t="shared" si="15"/>
        <v>5</v>
      </c>
      <c r="E163" s="20" t="str">
        <f>IFERROR(IF(B163&lt;&gt;"",VLOOKUP(B163,Einstellungen!$B$7:$C$122,2,FALSE),""),"")</f>
        <v/>
      </c>
      <c r="F163" s="27"/>
      <c r="G163" s="28"/>
      <c r="H163" s="28"/>
      <c r="I163" s="28"/>
      <c r="J163" s="28"/>
      <c r="K163" s="28"/>
      <c r="L163" s="51"/>
    </row>
    <row r="164" spans="1:12" ht="26.1" customHeight="1" x14ac:dyDescent="0.25">
      <c r="A164" s="90"/>
      <c r="B164" s="22">
        <f t="shared" si="17"/>
        <v>46049</v>
      </c>
      <c r="C164" s="12" t="str">
        <f t="shared" si="16"/>
        <v>Di</v>
      </c>
      <c r="D164" s="13" t="str">
        <f t="shared" si="15"/>
        <v/>
      </c>
      <c r="E164" s="20" t="str">
        <f>IFERROR(IF(B164&lt;&gt;"",VLOOKUP(B164,Einstellungen!$B$7:$C$122,2,FALSE),""),"")</f>
        <v/>
      </c>
      <c r="F164" s="27"/>
      <c r="G164" s="28"/>
      <c r="H164" s="28"/>
      <c r="I164" s="28"/>
      <c r="J164" s="28"/>
      <c r="K164" s="28"/>
      <c r="L164" s="51"/>
    </row>
    <row r="165" spans="1:12" ht="26.1" customHeight="1" x14ac:dyDescent="0.25">
      <c r="A165" s="90"/>
      <c r="B165" s="22">
        <f t="shared" si="17"/>
        <v>46050</v>
      </c>
      <c r="C165" s="12" t="str">
        <f t="shared" si="16"/>
        <v>Mi</v>
      </c>
      <c r="D165" s="13" t="str">
        <f t="shared" si="15"/>
        <v/>
      </c>
      <c r="E165" s="20" t="str">
        <f>IFERROR(IF(B165&lt;&gt;"",VLOOKUP(B165,Einstellungen!$B$7:$C$122,2,FALSE),""),"")</f>
        <v/>
      </c>
      <c r="F165" s="27"/>
      <c r="G165" s="28"/>
      <c r="H165" s="28"/>
      <c r="I165" s="28"/>
      <c r="J165" s="28"/>
      <c r="K165" s="28"/>
      <c r="L165" s="51"/>
    </row>
    <row r="166" spans="1:12" ht="26.1" customHeight="1" x14ac:dyDescent="0.25">
      <c r="A166" s="90"/>
      <c r="B166" s="22">
        <f>IFERROR(IF(MONTH(B165+1)&lt;&gt;MONTH(B165),"",B165+1),"")</f>
        <v>46051</v>
      </c>
      <c r="C166" s="12" t="str">
        <f t="shared" si="16"/>
        <v>Do</v>
      </c>
      <c r="D166" s="13" t="str">
        <f t="shared" si="15"/>
        <v/>
      </c>
      <c r="E166" s="20" t="str">
        <f>IFERROR(IF(B166&lt;&gt;"",VLOOKUP(B166,Einstellungen!$B$7:$C$122,2,FALSE),""),"")</f>
        <v/>
      </c>
      <c r="F166" s="27"/>
      <c r="G166" s="28"/>
      <c r="H166" s="28"/>
      <c r="I166" s="28"/>
      <c r="J166" s="28"/>
      <c r="K166" s="28"/>
      <c r="L166" s="51"/>
    </row>
    <row r="167" spans="1:12" ht="26.1" customHeight="1" x14ac:dyDescent="0.25">
      <c r="A167" s="90"/>
      <c r="B167" s="22">
        <f>IFERROR(IF(MONTH(B166+1)&lt;&gt;MONTH(B166),"",B166+1),"")</f>
        <v>46052</v>
      </c>
      <c r="C167" s="12" t="str">
        <f t="shared" si="16"/>
        <v>Fr</v>
      </c>
      <c r="D167" s="13" t="str">
        <f t="shared" si="15"/>
        <v/>
      </c>
      <c r="E167" s="20" t="str">
        <f>IFERROR(IF(B167&lt;&gt;"",VLOOKUP(B167,Einstellungen!$B$7:$C$122,2,FALSE),""),"")</f>
        <v/>
      </c>
      <c r="F167" s="27"/>
      <c r="G167" s="28"/>
      <c r="H167" s="28"/>
      <c r="I167" s="28"/>
      <c r="J167" s="28"/>
      <c r="K167" s="28"/>
      <c r="L167" s="51"/>
    </row>
    <row r="168" spans="1:12" ht="26.1" customHeight="1" thickBot="1" x14ac:dyDescent="0.3">
      <c r="A168" s="90"/>
      <c r="B168" s="64">
        <f>IFERROR(IF(MONTH(B167+1)&lt;&gt;MONTH(B167),"",B167+1),"")</f>
        <v>46053</v>
      </c>
      <c r="C168" s="65" t="str">
        <f t="shared" si="16"/>
        <v>Sa</v>
      </c>
      <c r="D168" s="66" t="str">
        <f t="shared" si="15"/>
        <v/>
      </c>
      <c r="E168" s="67" t="str">
        <f>IFERROR(IF(B168&lt;&gt;"",VLOOKUP(B168,Einstellungen!$B$7:$C$122,2,FALSE),""),"")</f>
        <v/>
      </c>
      <c r="F168" s="61"/>
      <c r="G168" s="62"/>
      <c r="H168" s="62"/>
      <c r="I168" s="62"/>
      <c r="J168" s="62"/>
      <c r="K168" s="62"/>
      <c r="L168" s="63"/>
    </row>
    <row r="169" spans="1:12" ht="26.1" customHeight="1" thickBot="1" x14ac:dyDescent="0.3">
      <c r="A169" s="91"/>
      <c r="B169" s="84"/>
      <c r="C169" s="85"/>
      <c r="D169" s="85"/>
      <c r="E169" s="60"/>
      <c r="F169" s="29">
        <f>SUM(F138:F168)</f>
        <v>0</v>
      </c>
      <c r="G169" s="29">
        <f t="shared" ref="G169:K169" si="18">SUM(G138:G168)</f>
        <v>0</v>
      </c>
      <c r="H169" s="29">
        <f t="shared" si="18"/>
        <v>0</v>
      </c>
      <c r="I169" s="29">
        <f t="shared" si="18"/>
        <v>0</v>
      </c>
      <c r="J169" s="29">
        <f t="shared" si="18"/>
        <v>0</v>
      </c>
      <c r="K169" s="29">
        <f t="shared" si="18"/>
        <v>0</v>
      </c>
      <c r="L169" s="52"/>
    </row>
    <row r="170" spans="1:12" ht="26.1" customHeight="1" thickTop="1" thickBot="1" x14ac:dyDescent="0.3">
      <c r="A170" s="89" t="str">
        <f>TEXT(B170,"MM")&amp;"|"&amp;TEXT(B170,"JJ")</f>
        <v>02|26</v>
      </c>
      <c r="B170" s="86" t="str">
        <f>TEXT(B171,"MMMM")&amp;" "&amp;YEAR(B171)</f>
        <v>Februar 2026</v>
      </c>
      <c r="C170" s="87"/>
      <c r="D170" s="87"/>
      <c r="E170" s="87"/>
      <c r="F170" s="87"/>
      <c r="G170" s="87"/>
      <c r="H170" s="87"/>
      <c r="I170" s="87"/>
      <c r="J170" s="87"/>
      <c r="K170" s="87"/>
      <c r="L170" s="88"/>
    </row>
    <row r="171" spans="1:12" ht="26.1" customHeight="1" thickTop="1" x14ac:dyDescent="0.25">
      <c r="A171" s="90"/>
      <c r="B171" s="22">
        <f>IF(B168&lt;&gt;"",B168+1,IF(B167&lt;&gt;"",B167+1,IF(B166&lt;&gt;"",B166+1,IF(B165&lt;&gt;"",B165+1))))</f>
        <v>46054</v>
      </c>
      <c r="C171" s="12" t="str">
        <f t="shared" si="16"/>
        <v>So</v>
      </c>
      <c r="D171" s="13" t="str">
        <f t="shared" si="15"/>
        <v/>
      </c>
      <c r="E171" s="20" t="str">
        <f>IFERROR(IF(B171&lt;&gt;"",VLOOKUP(B171,Einstellungen!$B$7:$C$122,2,FALSE),""),"")</f>
        <v/>
      </c>
      <c r="F171" s="27"/>
      <c r="G171" s="28"/>
      <c r="H171" s="28"/>
      <c r="I171" s="28"/>
      <c r="J171" s="28"/>
      <c r="K171" s="28"/>
      <c r="L171" s="51"/>
    </row>
    <row r="172" spans="1:12" ht="26.1" customHeight="1" x14ac:dyDescent="0.25">
      <c r="A172" s="90"/>
      <c r="B172" s="22">
        <f t="shared" si="17"/>
        <v>46055</v>
      </c>
      <c r="C172" s="12" t="str">
        <f t="shared" si="16"/>
        <v>Mo</v>
      </c>
      <c r="D172" s="13">
        <f t="shared" si="15"/>
        <v>6</v>
      </c>
      <c r="E172" s="20" t="str">
        <f>IFERROR(IF(B172&lt;&gt;"",VLOOKUP(B172,Einstellungen!$B$7:$C$122,2,FALSE),""),"")</f>
        <v/>
      </c>
      <c r="F172" s="27"/>
      <c r="G172" s="28"/>
      <c r="H172" s="28"/>
      <c r="I172" s="28"/>
      <c r="J172" s="28"/>
      <c r="K172" s="28"/>
      <c r="L172" s="51"/>
    </row>
    <row r="173" spans="1:12" ht="26.1" customHeight="1" x14ac:dyDescent="0.25">
      <c r="A173" s="90"/>
      <c r="B173" s="22">
        <f t="shared" si="17"/>
        <v>46056</v>
      </c>
      <c r="C173" s="12" t="str">
        <f t="shared" si="16"/>
        <v>Di</v>
      </c>
      <c r="D173" s="13" t="str">
        <f t="shared" si="15"/>
        <v/>
      </c>
      <c r="E173" s="20" t="str">
        <f>IFERROR(IF(B173&lt;&gt;"",VLOOKUP(B173,Einstellungen!$B$7:$C$122,2,FALSE),""),"")</f>
        <v/>
      </c>
      <c r="F173" s="27"/>
      <c r="G173" s="28"/>
      <c r="H173" s="28"/>
      <c r="I173" s="28"/>
      <c r="J173" s="28"/>
      <c r="K173" s="28"/>
      <c r="L173" s="51"/>
    </row>
    <row r="174" spans="1:12" ht="26.1" customHeight="1" x14ac:dyDescent="0.25">
      <c r="A174" s="90"/>
      <c r="B174" s="22">
        <f t="shared" si="17"/>
        <v>46057</v>
      </c>
      <c r="C174" s="12" t="str">
        <f t="shared" si="16"/>
        <v>Mi</v>
      </c>
      <c r="D174" s="13" t="str">
        <f t="shared" si="15"/>
        <v/>
      </c>
      <c r="E174" s="20" t="str">
        <f>IFERROR(IF(B174&lt;&gt;"",VLOOKUP(B174,Einstellungen!$B$7:$C$122,2,FALSE),""),"")</f>
        <v/>
      </c>
      <c r="F174" s="27"/>
      <c r="G174" s="28"/>
      <c r="H174" s="28"/>
      <c r="I174" s="28"/>
      <c r="J174" s="28"/>
      <c r="K174" s="28"/>
      <c r="L174" s="51"/>
    </row>
    <row r="175" spans="1:12" ht="26.1" customHeight="1" x14ac:dyDescent="0.25">
      <c r="A175" s="90"/>
      <c r="B175" s="22">
        <f t="shared" si="17"/>
        <v>46058</v>
      </c>
      <c r="C175" s="12" t="str">
        <f t="shared" si="16"/>
        <v>Do</v>
      </c>
      <c r="D175" s="13" t="str">
        <f t="shared" si="15"/>
        <v/>
      </c>
      <c r="E175" s="20" t="str">
        <f>IFERROR(IF(B175&lt;&gt;"",VLOOKUP(B175,Einstellungen!$B$7:$C$122,2,FALSE),""),"")</f>
        <v/>
      </c>
      <c r="F175" s="27"/>
      <c r="G175" s="28"/>
      <c r="H175" s="28"/>
      <c r="I175" s="28"/>
      <c r="J175" s="28"/>
      <c r="K175" s="28"/>
      <c r="L175" s="51"/>
    </row>
    <row r="176" spans="1:12" ht="26.1" customHeight="1" x14ac:dyDescent="0.25">
      <c r="A176" s="90"/>
      <c r="B176" s="22">
        <f t="shared" si="17"/>
        <v>46059</v>
      </c>
      <c r="C176" s="12" t="str">
        <f t="shared" si="16"/>
        <v>Fr</v>
      </c>
      <c r="D176" s="13" t="str">
        <f t="shared" si="15"/>
        <v/>
      </c>
      <c r="E176" s="20" t="str">
        <f>IFERROR(IF(B176&lt;&gt;"",VLOOKUP(B176,Einstellungen!$B$7:$C$122,2,FALSE),""),"")</f>
        <v/>
      </c>
      <c r="F176" s="27"/>
      <c r="G176" s="28"/>
      <c r="H176" s="28"/>
      <c r="I176" s="28"/>
      <c r="J176" s="28"/>
      <c r="K176" s="28"/>
      <c r="L176" s="51"/>
    </row>
    <row r="177" spans="1:12" ht="26.1" customHeight="1" x14ac:dyDescent="0.25">
      <c r="A177" s="90"/>
      <c r="B177" s="22">
        <f t="shared" si="17"/>
        <v>46060</v>
      </c>
      <c r="C177" s="12" t="str">
        <f t="shared" si="16"/>
        <v>Sa</v>
      </c>
      <c r="D177" s="13" t="str">
        <f t="shared" si="15"/>
        <v/>
      </c>
      <c r="E177" s="20" t="str">
        <f>IFERROR(IF(B177&lt;&gt;"",VLOOKUP(B177,Einstellungen!$B$7:$C$122,2,FALSE),""),"")</f>
        <v/>
      </c>
      <c r="F177" s="27"/>
      <c r="G177" s="28"/>
      <c r="H177" s="28"/>
      <c r="I177" s="28"/>
      <c r="J177" s="28"/>
      <c r="K177" s="28"/>
      <c r="L177" s="51"/>
    </row>
    <row r="178" spans="1:12" ht="26.1" customHeight="1" x14ac:dyDescent="0.25">
      <c r="A178" s="90"/>
      <c r="B178" s="22">
        <f t="shared" si="17"/>
        <v>46061</v>
      </c>
      <c r="C178" s="12" t="str">
        <f t="shared" si="16"/>
        <v>So</v>
      </c>
      <c r="D178" s="13" t="str">
        <f t="shared" si="15"/>
        <v/>
      </c>
      <c r="E178" s="20" t="str">
        <f>IFERROR(IF(B178&lt;&gt;"",VLOOKUP(B178,Einstellungen!$B$7:$C$122,2,FALSE),""),"")</f>
        <v/>
      </c>
      <c r="F178" s="27"/>
      <c r="G178" s="28"/>
      <c r="H178" s="28"/>
      <c r="I178" s="28"/>
      <c r="J178" s="28"/>
      <c r="K178" s="28"/>
      <c r="L178" s="51"/>
    </row>
    <row r="179" spans="1:12" ht="26.1" customHeight="1" x14ac:dyDescent="0.25">
      <c r="A179" s="90"/>
      <c r="B179" s="22">
        <f t="shared" si="17"/>
        <v>46062</v>
      </c>
      <c r="C179" s="12" t="str">
        <f t="shared" si="16"/>
        <v>Mo</v>
      </c>
      <c r="D179" s="13">
        <f t="shared" si="15"/>
        <v>7</v>
      </c>
      <c r="E179" s="20" t="str">
        <f>IFERROR(IF(B179&lt;&gt;"",VLOOKUP(B179,Einstellungen!$B$7:$C$122,2,FALSE),""),"")</f>
        <v/>
      </c>
      <c r="F179" s="27"/>
      <c r="G179" s="28"/>
      <c r="H179" s="28"/>
      <c r="I179" s="28"/>
      <c r="J179" s="28"/>
      <c r="K179" s="28"/>
      <c r="L179" s="51"/>
    </row>
    <row r="180" spans="1:12" ht="26.1" customHeight="1" x14ac:dyDescent="0.25">
      <c r="A180" s="90"/>
      <c r="B180" s="22">
        <f t="shared" si="17"/>
        <v>46063</v>
      </c>
      <c r="C180" s="12" t="str">
        <f t="shared" si="16"/>
        <v>Di</v>
      </c>
      <c r="D180" s="13" t="str">
        <f t="shared" si="15"/>
        <v/>
      </c>
      <c r="E180" s="20" t="str">
        <f>IFERROR(IF(B180&lt;&gt;"",VLOOKUP(B180,Einstellungen!$B$7:$C$122,2,FALSE),""),"")</f>
        <v/>
      </c>
      <c r="F180" s="27"/>
      <c r="G180" s="28"/>
      <c r="H180" s="28"/>
      <c r="I180" s="28"/>
      <c r="J180" s="28"/>
      <c r="K180" s="28"/>
      <c r="L180" s="51"/>
    </row>
    <row r="181" spans="1:12" ht="26.1" customHeight="1" x14ac:dyDescent="0.25">
      <c r="A181" s="90"/>
      <c r="B181" s="22">
        <f t="shared" si="17"/>
        <v>46064</v>
      </c>
      <c r="C181" s="12" t="str">
        <f t="shared" si="16"/>
        <v>Mi</v>
      </c>
      <c r="D181" s="13" t="str">
        <f t="shared" si="15"/>
        <v/>
      </c>
      <c r="E181" s="20" t="str">
        <f>IFERROR(IF(B181&lt;&gt;"",VLOOKUP(B181,Einstellungen!$B$7:$C$122,2,FALSE),""),"")</f>
        <v/>
      </c>
      <c r="F181" s="27"/>
      <c r="G181" s="28"/>
      <c r="H181" s="28"/>
      <c r="I181" s="28"/>
      <c r="J181" s="28"/>
      <c r="K181" s="28"/>
      <c r="L181" s="51"/>
    </row>
    <row r="182" spans="1:12" ht="26.1" customHeight="1" x14ac:dyDescent="0.25">
      <c r="A182" s="90"/>
      <c r="B182" s="22">
        <f t="shared" si="17"/>
        <v>46065</v>
      </c>
      <c r="C182" s="12" t="str">
        <f t="shared" si="16"/>
        <v>Do</v>
      </c>
      <c r="D182" s="13" t="str">
        <f t="shared" si="15"/>
        <v/>
      </c>
      <c r="E182" s="20" t="str">
        <f>IFERROR(IF(B182&lt;&gt;"",VLOOKUP(B182,Einstellungen!$B$7:$C$122,2,FALSE),""),"")</f>
        <v/>
      </c>
      <c r="F182" s="27"/>
      <c r="G182" s="28"/>
      <c r="H182" s="28"/>
      <c r="I182" s="28"/>
      <c r="J182" s="28"/>
      <c r="K182" s="28"/>
      <c r="L182" s="51"/>
    </row>
    <row r="183" spans="1:12" ht="26.1" customHeight="1" x14ac:dyDescent="0.25">
      <c r="A183" s="90"/>
      <c r="B183" s="22">
        <f t="shared" si="17"/>
        <v>46066</v>
      </c>
      <c r="C183" s="12" t="str">
        <f t="shared" si="16"/>
        <v>Fr</v>
      </c>
      <c r="D183" s="13" t="str">
        <f t="shared" si="15"/>
        <v/>
      </c>
      <c r="E183" s="20" t="str">
        <f>IFERROR(IF(B183&lt;&gt;"",VLOOKUP(B183,Einstellungen!$B$7:$C$122,2,FALSE),""),"")</f>
        <v/>
      </c>
      <c r="F183" s="27"/>
      <c r="G183" s="28"/>
      <c r="H183" s="28"/>
      <c r="I183" s="28"/>
      <c r="J183" s="28"/>
      <c r="K183" s="28"/>
      <c r="L183" s="51"/>
    </row>
    <row r="184" spans="1:12" ht="26.1" customHeight="1" x14ac:dyDescent="0.25">
      <c r="A184" s="90"/>
      <c r="B184" s="22">
        <f t="shared" si="17"/>
        <v>46067</v>
      </c>
      <c r="C184" s="12" t="str">
        <f t="shared" si="16"/>
        <v>Sa</v>
      </c>
      <c r="D184" s="13" t="str">
        <f t="shared" si="15"/>
        <v/>
      </c>
      <c r="E184" s="20" t="str">
        <f>IFERROR(IF(B184&lt;&gt;"",VLOOKUP(B184,Einstellungen!$B$7:$C$122,2,FALSE),""),"")</f>
        <v/>
      </c>
      <c r="F184" s="27"/>
      <c r="G184" s="28"/>
      <c r="H184" s="28"/>
      <c r="I184" s="28"/>
      <c r="J184" s="28"/>
      <c r="K184" s="28"/>
      <c r="L184" s="51"/>
    </row>
    <row r="185" spans="1:12" ht="26.1" customHeight="1" x14ac:dyDescent="0.25">
      <c r="A185" s="90"/>
      <c r="B185" s="22">
        <f t="shared" si="17"/>
        <v>46068</v>
      </c>
      <c r="C185" s="12" t="str">
        <f t="shared" si="16"/>
        <v>So</v>
      </c>
      <c r="D185" s="13" t="str">
        <f t="shared" si="15"/>
        <v/>
      </c>
      <c r="E185" s="20" t="str">
        <f>IFERROR(IF(B185&lt;&gt;"",VLOOKUP(B185,Einstellungen!$B$7:$C$122,2,FALSE),""),"")</f>
        <v/>
      </c>
      <c r="F185" s="27"/>
      <c r="G185" s="28"/>
      <c r="H185" s="28"/>
      <c r="I185" s="28"/>
      <c r="J185" s="28"/>
      <c r="K185" s="28"/>
      <c r="L185" s="51"/>
    </row>
    <row r="186" spans="1:12" ht="26.1" customHeight="1" x14ac:dyDescent="0.25">
      <c r="A186" s="90"/>
      <c r="B186" s="22">
        <f t="shared" si="17"/>
        <v>46069</v>
      </c>
      <c r="C186" s="12" t="str">
        <f t="shared" si="16"/>
        <v>Mo</v>
      </c>
      <c r="D186" s="13">
        <f t="shared" si="15"/>
        <v>8</v>
      </c>
      <c r="E186" s="20" t="str">
        <f>IFERROR(IF(B186&lt;&gt;"",VLOOKUP(B186,Einstellungen!$B$7:$C$122,2,FALSE),""),"")</f>
        <v/>
      </c>
      <c r="F186" s="27"/>
      <c r="G186" s="28"/>
      <c r="H186" s="28"/>
      <c r="I186" s="28"/>
      <c r="J186" s="28"/>
      <c r="K186" s="28"/>
      <c r="L186" s="51"/>
    </row>
    <row r="187" spans="1:12" ht="26.1" customHeight="1" x14ac:dyDescent="0.25">
      <c r="A187" s="90"/>
      <c r="B187" s="22">
        <f t="shared" si="17"/>
        <v>46070</v>
      </c>
      <c r="C187" s="12" t="str">
        <f t="shared" si="16"/>
        <v>Di</v>
      </c>
      <c r="D187" s="13" t="str">
        <f t="shared" si="15"/>
        <v/>
      </c>
      <c r="E187" s="20" t="str">
        <f>IFERROR(IF(B187&lt;&gt;"",VLOOKUP(B187,Einstellungen!$B$7:$C$122,2,FALSE),""),"")</f>
        <v/>
      </c>
      <c r="F187" s="27"/>
      <c r="G187" s="28"/>
      <c r="H187" s="28"/>
      <c r="I187" s="28"/>
      <c r="J187" s="28"/>
      <c r="K187" s="28"/>
      <c r="L187" s="51"/>
    </row>
    <row r="188" spans="1:12" ht="26.1" customHeight="1" x14ac:dyDescent="0.25">
      <c r="A188" s="90"/>
      <c r="B188" s="22">
        <f t="shared" si="17"/>
        <v>46071</v>
      </c>
      <c r="C188" s="12" t="str">
        <f t="shared" si="16"/>
        <v>Mi</v>
      </c>
      <c r="D188" s="13" t="str">
        <f t="shared" si="15"/>
        <v/>
      </c>
      <c r="E188" s="20" t="str">
        <f>IFERROR(IF(B188&lt;&gt;"",VLOOKUP(B188,Einstellungen!$B$7:$C$122,2,FALSE),""),"")</f>
        <v/>
      </c>
      <c r="F188" s="27"/>
      <c r="G188" s="28"/>
      <c r="H188" s="28"/>
      <c r="I188" s="28"/>
      <c r="J188" s="28"/>
      <c r="K188" s="28"/>
      <c r="L188" s="51"/>
    </row>
    <row r="189" spans="1:12" ht="26.1" customHeight="1" x14ac:dyDescent="0.25">
      <c r="A189" s="90"/>
      <c r="B189" s="22">
        <f t="shared" si="17"/>
        <v>46072</v>
      </c>
      <c r="C189" s="12" t="str">
        <f t="shared" si="16"/>
        <v>Do</v>
      </c>
      <c r="D189" s="13" t="str">
        <f t="shared" si="15"/>
        <v/>
      </c>
      <c r="E189" s="20" t="str">
        <f>IFERROR(IF(B189&lt;&gt;"",VLOOKUP(B189,Einstellungen!$B$7:$C$122,2,FALSE),""),"")</f>
        <v/>
      </c>
      <c r="F189" s="27"/>
      <c r="G189" s="28"/>
      <c r="H189" s="28"/>
      <c r="I189" s="28"/>
      <c r="J189" s="28"/>
      <c r="K189" s="28"/>
      <c r="L189" s="51"/>
    </row>
    <row r="190" spans="1:12" ht="26.1" customHeight="1" x14ac:dyDescent="0.25">
      <c r="A190" s="90"/>
      <c r="B190" s="22">
        <f t="shared" si="17"/>
        <v>46073</v>
      </c>
      <c r="C190" s="12" t="str">
        <f t="shared" si="16"/>
        <v>Fr</v>
      </c>
      <c r="D190" s="13" t="str">
        <f t="shared" si="15"/>
        <v/>
      </c>
      <c r="E190" s="20" t="str">
        <f>IFERROR(IF(B190&lt;&gt;"",VLOOKUP(B190,Einstellungen!$B$7:$C$122,2,FALSE),""),"")</f>
        <v/>
      </c>
      <c r="F190" s="27"/>
      <c r="G190" s="28"/>
      <c r="H190" s="28"/>
      <c r="I190" s="28"/>
      <c r="J190" s="28"/>
      <c r="K190" s="28"/>
      <c r="L190" s="51"/>
    </row>
    <row r="191" spans="1:12" ht="26.1" customHeight="1" x14ac:dyDescent="0.25">
      <c r="A191" s="90"/>
      <c r="B191" s="22">
        <f t="shared" si="17"/>
        <v>46074</v>
      </c>
      <c r="C191" s="12" t="str">
        <f t="shared" si="16"/>
        <v>Sa</v>
      </c>
      <c r="D191" s="13" t="str">
        <f t="shared" si="15"/>
        <v/>
      </c>
      <c r="E191" s="20" t="str">
        <f>IFERROR(IF(B191&lt;&gt;"",VLOOKUP(B191,Einstellungen!$B$7:$C$122,2,FALSE),""),"")</f>
        <v/>
      </c>
      <c r="F191" s="27"/>
      <c r="G191" s="28"/>
      <c r="H191" s="28"/>
      <c r="I191" s="28"/>
      <c r="J191" s="28"/>
      <c r="K191" s="28"/>
      <c r="L191" s="51"/>
    </row>
    <row r="192" spans="1:12" ht="26.1" customHeight="1" x14ac:dyDescent="0.25">
      <c r="A192" s="90"/>
      <c r="B192" s="22">
        <f t="shared" si="17"/>
        <v>46075</v>
      </c>
      <c r="C192" s="12" t="str">
        <f t="shared" si="16"/>
        <v>So</v>
      </c>
      <c r="D192" s="13" t="str">
        <f t="shared" si="15"/>
        <v/>
      </c>
      <c r="E192" s="20" t="str">
        <f>IFERROR(IF(B192&lt;&gt;"",VLOOKUP(B192,Einstellungen!$B$7:$C$122,2,FALSE),""),"")</f>
        <v/>
      </c>
      <c r="F192" s="27"/>
      <c r="G192" s="28"/>
      <c r="H192" s="28"/>
      <c r="I192" s="28"/>
      <c r="J192" s="28"/>
      <c r="K192" s="28"/>
      <c r="L192" s="51"/>
    </row>
    <row r="193" spans="1:12" ht="26.1" customHeight="1" x14ac:dyDescent="0.25">
      <c r="A193" s="90"/>
      <c r="B193" s="22">
        <f t="shared" si="17"/>
        <v>46076</v>
      </c>
      <c r="C193" s="12" t="str">
        <f t="shared" si="16"/>
        <v>Mo</v>
      </c>
      <c r="D193" s="13">
        <f t="shared" si="15"/>
        <v>9</v>
      </c>
      <c r="E193" s="20" t="str">
        <f>IFERROR(IF(B193&lt;&gt;"",VLOOKUP(B193,Einstellungen!$B$7:$C$122,2,FALSE),""),"")</f>
        <v/>
      </c>
      <c r="F193" s="27"/>
      <c r="G193" s="28"/>
      <c r="H193" s="28"/>
      <c r="I193" s="28"/>
      <c r="J193" s="28"/>
      <c r="K193" s="28"/>
      <c r="L193" s="51"/>
    </row>
    <row r="194" spans="1:12" ht="26.1" customHeight="1" x14ac:dyDescent="0.25">
      <c r="A194" s="90"/>
      <c r="B194" s="22">
        <f t="shared" si="17"/>
        <v>46077</v>
      </c>
      <c r="C194" s="12" t="str">
        <f t="shared" si="16"/>
        <v>Di</v>
      </c>
      <c r="D194" s="13" t="str">
        <f t="shared" si="15"/>
        <v/>
      </c>
      <c r="E194" s="20" t="str">
        <f>IFERROR(IF(B194&lt;&gt;"",VLOOKUP(B194,Einstellungen!$B$7:$C$122,2,FALSE),""),"")</f>
        <v/>
      </c>
      <c r="F194" s="27"/>
      <c r="G194" s="28"/>
      <c r="H194" s="28"/>
      <c r="I194" s="28"/>
      <c r="J194" s="28"/>
      <c r="K194" s="28"/>
      <c r="L194" s="51"/>
    </row>
    <row r="195" spans="1:12" ht="26.1" customHeight="1" x14ac:dyDescent="0.25">
      <c r="A195" s="90"/>
      <c r="B195" s="22">
        <f t="shared" si="17"/>
        <v>46078</v>
      </c>
      <c r="C195" s="12" t="str">
        <f t="shared" si="16"/>
        <v>Mi</v>
      </c>
      <c r="D195" s="13" t="str">
        <f t="shared" si="15"/>
        <v/>
      </c>
      <c r="E195" s="20" t="str">
        <f>IFERROR(IF(B195&lt;&gt;"",VLOOKUP(B195,Einstellungen!$B$7:$C$122,2,FALSE),""),"")</f>
        <v/>
      </c>
      <c r="F195" s="27"/>
      <c r="G195" s="28"/>
      <c r="H195" s="28"/>
      <c r="I195" s="28"/>
      <c r="J195" s="28"/>
      <c r="K195" s="28"/>
      <c r="L195" s="51"/>
    </row>
    <row r="196" spans="1:12" ht="26.1" customHeight="1" x14ac:dyDescent="0.25">
      <c r="A196" s="90"/>
      <c r="B196" s="22">
        <f t="shared" si="17"/>
        <v>46079</v>
      </c>
      <c r="C196" s="12" t="str">
        <f t="shared" si="16"/>
        <v>Do</v>
      </c>
      <c r="D196" s="13" t="str">
        <f t="shared" si="15"/>
        <v/>
      </c>
      <c r="E196" s="20" t="str">
        <f>IFERROR(IF(B196&lt;&gt;"",VLOOKUP(B196,Einstellungen!$B$7:$C$122,2,FALSE),""),"")</f>
        <v/>
      </c>
      <c r="F196" s="27"/>
      <c r="G196" s="28"/>
      <c r="H196" s="28"/>
      <c r="I196" s="28"/>
      <c r="J196" s="28"/>
      <c r="K196" s="28"/>
      <c r="L196" s="51"/>
    </row>
    <row r="197" spans="1:12" ht="26.1" customHeight="1" x14ac:dyDescent="0.25">
      <c r="A197" s="90"/>
      <c r="B197" s="22">
        <f t="shared" si="17"/>
        <v>46080</v>
      </c>
      <c r="C197" s="12" t="str">
        <f t="shared" si="16"/>
        <v>Fr</v>
      </c>
      <c r="D197" s="13" t="str">
        <f t="shared" si="15"/>
        <v/>
      </c>
      <c r="E197" s="20" t="str">
        <f>IFERROR(IF(B197&lt;&gt;"",VLOOKUP(B197,Einstellungen!$B$7:$C$122,2,FALSE),""),"")</f>
        <v/>
      </c>
      <c r="F197" s="27"/>
      <c r="G197" s="28"/>
      <c r="H197" s="28"/>
      <c r="I197" s="28"/>
      <c r="J197" s="28"/>
      <c r="K197" s="28"/>
      <c r="L197" s="51"/>
    </row>
    <row r="198" spans="1:12" ht="26.1" customHeight="1" x14ac:dyDescent="0.25">
      <c r="A198" s="90"/>
      <c r="B198" s="22">
        <f t="shared" si="17"/>
        <v>46081</v>
      </c>
      <c r="C198" s="12" t="str">
        <f t="shared" si="16"/>
        <v>Sa</v>
      </c>
      <c r="D198" s="13" t="str">
        <f t="shared" si="15"/>
        <v/>
      </c>
      <c r="E198" s="20" t="str">
        <f>IFERROR(IF(B198&lt;&gt;"",VLOOKUP(B198,Einstellungen!$B$7:$C$122,2,FALSE),""),"")</f>
        <v/>
      </c>
      <c r="F198" s="27"/>
      <c r="G198" s="28"/>
      <c r="H198" s="28"/>
      <c r="I198" s="28"/>
      <c r="J198" s="28"/>
      <c r="K198" s="28"/>
      <c r="L198" s="51"/>
    </row>
    <row r="199" spans="1:12" ht="26.1" customHeight="1" x14ac:dyDescent="0.25">
      <c r="A199" s="90"/>
      <c r="B199" s="22" t="str">
        <f>IFERROR(IF(MONTH(B198+1)&lt;&gt;MONTH(B198),"",B198+1),"")</f>
        <v/>
      </c>
      <c r="C199" s="12" t="str">
        <f t="shared" ref="C199" si="19">TEXT(B199,"TTT")</f>
        <v/>
      </c>
      <c r="D199" s="13" t="str">
        <f t="shared" ref="D199" si="20">IF(TEXT(B199,"TTT")="Mo",WEEKNUM(B199,21),"")</f>
        <v/>
      </c>
      <c r="E199" s="20" t="str">
        <f>IFERROR(IF(B199&lt;&gt;"",VLOOKUP(B199,Einstellungen!$B$7:$C$122,2,FALSE),""),"")</f>
        <v/>
      </c>
      <c r="F199" s="27"/>
      <c r="G199" s="28"/>
      <c r="H199" s="28"/>
      <c r="I199" s="28"/>
      <c r="J199" s="28"/>
      <c r="K199" s="28"/>
      <c r="L199" s="51"/>
    </row>
    <row r="200" spans="1:12" ht="26.1" customHeight="1" x14ac:dyDescent="0.25">
      <c r="A200" s="90"/>
      <c r="B200" s="22" t="str">
        <f>IFERROR(IF(MONTH(B199+1)&lt;&gt;MONTH(B199),"",B199+1),"")</f>
        <v/>
      </c>
      <c r="C200" s="12" t="str">
        <f t="shared" si="16"/>
        <v/>
      </c>
      <c r="D200" s="13" t="str">
        <f t="shared" si="15"/>
        <v/>
      </c>
      <c r="E200" s="20" t="str">
        <f>IFERROR(IF(B200&lt;&gt;"",VLOOKUP(B200,Einstellungen!$B$7:$C$122,2,FALSE),""),"")</f>
        <v/>
      </c>
      <c r="F200" s="27"/>
      <c r="G200" s="28"/>
      <c r="H200" s="28"/>
      <c r="I200" s="28"/>
      <c r="J200" s="28"/>
      <c r="K200" s="28"/>
      <c r="L200" s="51"/>
    </row>
    <row r="201" spans="1:12" ht="26.1" customHeight="1" thickBot="1" x14ac:dyDescent="0.3">
      <c r="A201" s="90"/>
      <c r="B201" s="64" t="str">
        <f>IFERROR(IF(MONTH(B200+1)&lt;&gt;MONTH(B200),"",B200+1),"")</f>
        <v/>
      </c>
      <c r="C201" s="65" t="str">
        <f t="shared" si="16"/>
        <v/>
      </c>
      <c r="D201" s="66" t="str">
        <f t="shared" si="15"/>
        <v/>
      </c>
      <c r="E201" s="67" t="str">
        <f>IFERROR(IF(B201&lt;&gt;"",VLOOKUP(B201,Einstellungen!$B$7:$C$122,2,FALSE),""),"")</f>
        <v/>
      </c>
      <c r="F201" s="61"/>
      <c r="G201" s="62"/>
      <c r="H201" s="62"/>
      <c r="I201" s="62"/>
      <c r="J201" s="62"/>
      <c r="K201" s="62"/>
      <c r="L201" s="63"/>
    </row>
    <row r="202" spans="1:12" ht="26.1" customHeight="1" thickBot="1" x14ac:dyDescent="0.3">
      <c r="A202" s="90"/>
      <c r="B202" s="84"/>
      <c r="C202" s="85"/>
      <c r="D202" s="85"/>
      <c r="E202" s="60"/>
      <c r="F202" s="29">
        <f>SUM(F171:F201)</f>
        <v>0</v>
      </c>
      <c r="G202" s="29">
        <f t="shared" ref="G202:K202" si="21">SUM(G171:G201)</f>
        <v>0</v>
      </c>
      <c r="H202" s="29">
        <f t="shared" si="21"/>
        <v>0</v>
      </c>
      <c r="I202" s="29">
        <f t="shared" si="21"/>
        <v>0</v>
      </c>
      <c r="J202" s="29">
        <f t="shared" si="21"/>
        <v>0</v>
      </c>
      <c r="K202" s="29">
        <f t="shared" si="21"/>
        <v>0</v>
      </c>
      <c r="L202" s="52"/>
    </row>
    <row r="203" spans="1:12" ht="26.1" customHeight="1" thickTop="1" thickBot="1" x14ac:dyDescent="0.3">
      <c r="A203" s="89" t="str">
        <f>TEXT(B203,"MM")&amp;"|"&amp;TEXT(B203,"JJ")</f>
        <v>03|26</v>
      </c>
      <c r="B203" s="86" t="str">
        <f>TEXT(B204,"MMMM")&amp;" "&amp;YEAR(B204)</f>
        <v>März 2026</v>
      </c>
      <c r="C203" s="87"/>
      <c r="D203" s="87"/>
      <c r="E203" s="87"/>
      <c r="F203" s="87"/>
      <c r="G203" s="87"/>
      <c r="H203" s="87"/>
      <c r="I203" s="87"/>
      <c r="J203" s="87"/>
      <c r="K203" s="87"/>
      <c r="L203" s="88"/>
    </row>
    <row r="204" spans="1:12" ht="26.1" customHeight="1" thickTop="1" x14ac:dyDescent="0.25">
      <c r="A204" s="90"/>
      <c r="B204" s="22">
        <f>IF(B201&lt;&gt;"",B201+1,IF(B200&lt;&gt;"",B200+1,IF(B199&lt;&gt;"",B199+1,IF(B198&lt;&gt;"",B198+1))))</f>
        <v>46082</v>
      </c>
      <c r="C204" s="12" t="str">
        <f t="shared" si="16"/>
        <v>So</v>
      </c>
      <c r="D204" s="13" t="str">
        <f t="shared" si="15"/>
        <v/>
      </c>
      <c r="E204" s="20" t="str">
        <f>IFERROR(IF(B204&lt;&gt;"",VLOOKUP(B204,Einstellungen!$B$7:$C$122,2,FALSE),""),"")</f>
        <v/>
      </c>
      <c r="F204" s="27"/>
      <c r="G204" s="28"/>
      <c r="H204" s="28"/>
      <c r="I204" s="28"/>
      <c r="J204" s="28"/>
      <c r="K204" s="28"/>
      <c r="L204" s="51"/>
    </row>
    <row r="205" spans="1:12" ht="26.1" customHeight="1" x14ac:dyDescent="0.25">
      <c r="A205" s="90"/>
      <c r="B205" s="22">
        <f t="shared" si="17"/>
        <v>46083</v>
      </c>
      <c r="C205" s="12" t="str">
        <f t="shared" si="16"/>
        <v>Mo</v>
      </c>
      <c r="D205" s="13">
        <f t="shared" si="15"/>
        <v>10</v>
      </c>
      <c r="E205" s="20" t="str">
        <f>IFERROR(IF(B205&lt;&gt;"",VLOOKUP(B205,Einstellungen!$B$7:$C$122,2,FALSE),""),"")</f>
        <v/>
      </c>
      <c r="F205" s="27"/>
      <c r="G205" s="28"/>
      <c r="H205" s="28"/>
      <c r="I205" s="28"/>
      <c r="J205" s="28"/>
      <c r="K205" s="28"/>
      <c r="L205" s="51"/>
    </row>
    <row r="206" spans="1:12" ht="26.1" customHeight="1" x14ac:dyDescent="0.25">
      <c r="A206" s="90"/>
      <c r="B206" s="22">
        <f t="shared" si="17"/>
        <v>46084</v>
      </c>
      <c r="C206" s="12" t="str">
        <f t="shared" si="16"/>
        <v>Di</v>
      </c>
      <c r="D206" s="13" t="str">
        <f t="shared" si="15"/>
        <v/>
      </c>
      <c r="E206" s="20" t="str">
        <f>IFERROR(IF(B206&lt;&gt;"",VLOOKUP(B206,Einstellungen!$B$7:$C$122,2,FALSE),""),"")</f>
        <v/>
      </c>
      <c r="F206" s="27"/>
      <c r="G206" s="28"/>
      <c r="H206" s="28"/>
      <c r="I206" s="28"/>
      <c r="J206" s="28"/>
      <c r="K206" s="28"/>
      <c r="L206" s="51"/>
    </row>
    <row r="207" spans="1:12" ht="26.1" customHeight="1" x14ac:dyDescent="0.25">
      <c r="A207" s="90"/>
      <c r="B207" s="22">
        <f t="shared" si="17"/>
        <v>46085</v>
      </c>
      <c r="C207" s="12" t="str">
        <f t="shared" si="16"/>
        <v>Mi</v>
      </c>
      <c r="D207" s="13" t="str">
        <f t="shared" si="15"/>
        <v/>
      </c>
      <c r="E207" s="20" t="str">
        <f>IFERROR(IF(B207&lt;&gt;"",VLOOKUP(B207,Einstellungen!$B$7:$C$122,2,FALSE),""),"")</f>
        <v/>
      </c>
      <c r="F207" s="27"/>
      <c r="G207" s="28"/>
      <c r="H207" s="28"/>
      <c r="I207" s="28"/>
      <c r="J207" s="28"/>
      <c r="K207" s="28"/>
      <c r="L207" s="51"/>
    </row>
    <row r="208" spans="1:12" ht="26.1" customHeight="1" x14ac:dyDescent="0.25">
      <c r="A208" s="90"/>
      <c r="B208" s="22">
        <f t="shared" si="17"/>
        <v>46086</v>
      </c>
      <c r="C208" s="12" t="str">
        <f t="shared" si="16"/>
        <v>Do</v>
      </c>
      <c r="D208" s="13" t="str">
        <f t="shared" si="15"/>
        <v/>
      </c>
      <c r="E208" s="20" t="str">
        <f>IFERROR(IF(B208&lt;&gt;"",VLOOKUP(B208,Einstellungen!$B$7:$C$122,2,FALSE),""),"")</f>
        <v/>
      </c>
      <c r="F208" s="27"/>
      <c r="G208" s="28"/>
      <c r="H208" s="28"/>
      <c r="I208" s="28"/>
      <c r="J208" s="28"/>
      <c r="K208" s="28"/>
      <c r="L208" s="51"/>
    </row>
    <row r="209" spans="1:12" ht="26.1" customHeight="1" x14ac:dyDescent="0.25">
      <c r="A209" s="90"/>
      <c r="B209" s="22">
        <f t="shared" si="17"/>
        <v>46087</v>
      </c>
      <c r="C209" s="12" t="str">
        <f t="shared" si="16"/>
        <v>Fr</v>
      </c>
      <c r="D209" s="13" t="str">
        <f t="shared" si="15"/>
        <v/>
      </c>
      <c r="E209" s="20" t="str">
        <f>IFERROR(IF(B209&lt;&gt;"",VLOOKUP(B209,Einstellungen!$B$7:$C$122,2,FALSE),""),"")</f>
        <v/>
      </c>
      <c r="F209" s="27"/>
      <c r="G209" s="28"/>
      <c r="H209" s="28"/>
      <c r="I209" s="28"/>
      <c r="J209" s="28"/>
      <c r="K209" s="28"/>
      <c r="L209" s="51"/>
    </row>
    <row r="210" spans="1:12" ht="26.1" customHeight="1" x14ac:dyDescent="0.25">
      <c r="A210" s="90"/>
      <c r="B210" s="22">
        <f t="shared" si="17"/>
        <v>46088</v>
      </c>
      <c r="C210" s="12" t="str">
        <f t="shared" si="16"/>
        <v>Sa</v>
      </c>
      <c r="D210" s="13" t="str">
        <f t="shared" si="15"/>
        <v/>
      </c>
      <c r="E210" s="20" t="str">
        <f>IFERROR(IF(B210&lt;&gt;"",VLOOKUP(B210,Einstellungen!$B$7:$C$122,2,FALSE),""),"")</f>
        <v/>
      </c>
      <c r="F210" s="27"/>
      <c r="G210" s="28"/>
      <c r="H210" s="28"/>
      <c r="I210" s="28"/>
      <c r="J210" s="28"/>
      <c r="K210" s="28"/>
      <c r="L210" s="51"/>
    </row>
    <row r="211" spans="1:12" ht="26.1" customHeight="1" x14ac:dyDescent="0.25">
      <c r="A211" s="90"/>
      <c r="B211" s="22">
        <f t="shared" si="17"/>
        <v>46089</v>
      </c>
      <c r="C211" s="12" t="str">
        <f t="shared" si="16"/>
        <v>So</v>
      </c>
      <c r="D211" s="13" t="str">
        <f t="shared" si="15"/>
        <v/>
      </c>
      <c r="E211" s="20" t="str">
        <f>IFERROR(IF(B211&lt;&gt;"",VLOOKUP(B211,Einstellungen!$B$7:$C$122,2,FALSE),""),"")</f>
        <v/>
      </c>
      <c r="F211" s="27"/>
      <c r="G211" s="28"/>
      <c r="H211" s="28"/>
      <c r="I211" s="28"/>
      <c r="J211" s="28"/>
      <c r="K211" s="28"/>
      <c r="L211" s="51"/>
    </row>
    <row r="212" spans="1:12" ht="26.1" customHeight="1" x14ac:dyDescent="0.25">
      <c r="A212" s="90"/>
      <c r="B212" s="22">
        <f t="shared" si="17"/>
        <v>46090</v>
      </c>
      <c r="C212" s="12" t="str">
        <f t="shared" si="16"/>
        <v>Mo</v>
      </c>
      <c r="D212" s="13">
        <f t="shared" si="15"/>
        <v>11</v>
      </c>
      <c r="E212" s="20" t="str">
        <f>IFERROR(IF(B212&lt;&gt;"",VLOOKUP(B212,Einstellungen!$B$7:$C$122,2,FALSE),""),"")</f>
        <v/>
      </c>
      <c r="F212" s="27"/>
      <c r="G212" s="28"/>
      <c r="H212" s="28"/>
      <c r="I212" s="28"/>
      <c r="J212" s="28"/>
      <c r="K212" s="28"/>
      <c r="L212" s="51"/>
    </row>
    <row r="213" spans="1:12" ht="26.1" customHeight="1" x14ac:dyDescent="0.25">
      <c r="A213" s="90"/>
      <c r="B213" s="22">
        <f t="shared" si="17"/>
        <v>46091</v>
      </c>
      <c r="C213" s="12" t="str">
        <f t="shared" si="16"/>
        <v>Di</v>
      </c>
      <c r="D213" s="13" t="str">
        <f t="shared" si="15"/>
        <v/>
      </c>
      <c r="E213" s="20" t="str">
        <f>IFERROR(IF(B213&lt;&gt;"",VLOOKUP(B213,Einstellungen!$B$7:$C$122,2,FALSE),""),"")</f>
        <v/>
      </c>
      <c r="F213" s="27"/>
      <c r="G213" s="28"/>
      <c r="H213" s="28"/>
      <c r="I213" s="28"/>
      <c r="J213" s="28"/>
      <c r="K213" s="28"/>
      <c r="L213" s="51"/>
    </row>
    <row r="214" spans="1:12" ht="26.1" customHeight="1" x14ac:dyDescent="0.25">
      <c r="A214" s="90"/>
      <c r="B214" s="22">
        <f t="shared" si="17"/>
        <v>46092</v>
      </c>
      <c r="C214" s="12" t="str">
        <f t="shared" si="16"/>
        <v>Mi</v>
      </c>
      <c r="D214" s="13" t="str">
        <f t="shared" si="15"/>
        <v/>
      </c>
      <c r="E214" s="20" t="str">
        <f>IFERROR(IF(B214&lt;&gt;"",VLOOKUP(B214,Einstellungen!$B$7:$C$122,2,FALSE),""),"")</f>
        <v/>
      </c>
      <c r="F214" s="27"/>
      <c r="G214" s="28"/>
      <c r="H214" s="28"/>
      <c r="I214" s="28"/>
      <c r="J214" s="28"/>
      <c r="K214" s="28"/>
      <c r="L214" s="51"/>
    </row>
    <row r="215" spans="1:12" ht="26.1" customHeight="1" x14ac:dyDescent="0.25">
      <c r="A215" s="90"/>
      <c r="B215" s="22">
        <f t="shared" si="17"/>
        <v>46093</v>
      </c>
      <c r="C215" s="12" t="str">
        <f t="shared" si="16"/>
        <v>Do</v>
      </c>
      <c r="D215" s="13" t="str">
        <f t="shared" ref="D215:D282" si="22">IF(TEXT(B215,"TTT")="Mo",WEEKNUM(B215,21),"")</f>
        <v/>
      </c>
      <c r="E215" s="20" t="str">
        <f>IFERROR(IF(B215&lt;&gt;"",VLOOKUP(B215,Einstellungen!$B$7:$C$122,2,FALSE),""),"")</f>
        <v/>
      </c>
      <c r="F215" s="27"/>
      <c r="G215" s="28"/>
      <c r="H215" s="28"/>
      <c r="I215" s="28"/>
      <c r="J215" s="28"/>
      <c r="K215" s="28"/>
      <c r="L215" s="51"/>
    </row>
    <row r="216" spans="1:12" ht="26.1" customHeight="1" x14ac:dyDescent="0.25">
      <c r="A216" s="90"/>
      <c r="B216" s="22">
        <f t="shared" si="17"/>
        <v>46094</v>
      </c>
      <c r="C216" s="12" t="str">
        <f t="shared" ref="C216:C283" si="23">TEXT(B216,"TTT")</f>
        <v>Fr</v>
      </c>
      <c r="D216" s="13" t="str">
        <f t="shared" si="22"/>
        <v/>
      </c>
      <c r="E216" s="20" t="str">
        <f>IFERROR(IF(B216&lt;&gt;"",VLOOKUP(B216,Einstellungen!$B$7:$C$122,2,FALSE),""),"")</f>
        <v/>
      </c>
      <c r="F216" s="27"/>
      <c r="G216" s="28"/>
      <c r="H216" s="28"/>
      <c r="I216" s="28"/>
      <c r="J216" s="28"/>
      <c r="K216" s="28"/>
      <c r="L216" s="51"/>
    </row>
    <row r="217" spans="1:12" ht="26.1" customHeight="1" x14ac:dyDescent="0.25">
      <c r="A217" s="90"/>
      <c r="B217" s="22">
        <f t="shared" ref="B217:B284" si="24">B216+1</f>
        <v>46095</v>
      </c>
      <c r="C217" s="12" t="str">
        <f t="shared" si="23"/>
        <v>Sa</v>
      </c>
      <c r="D217" s="13" t="str">
        <f t="shared" si="22"/>
        <v/>
      </c>
      <c r="E217" s="20" t="str">
        <f>IFERROR(IF(B217&lt;&gt;"",VLOOKUP(B217,Einstellungen!$B$7:$C$122,2,FALSE),""),"")</f>
        <v/>
      </c>
      <c r="F217" s="27"/>
      <c r="G217" s="28"/>
      <c r="H217" s="28"/>
      <c r="I217" s="28"/>
      <c r="J217" s="28"/>
      <c r="K217" s="28"/>
      <c r="L217" s="51"/>
    </row>
    <row r="218" spans="1:12" ht="26.1" customHeight="1" x14ac:dyDescent="0.25">
      <c r="A218" s="90"/>
      <c r="B218" s="22">
        <f t="shared" si="24"/>
        <v>46096</v>
      </c>
      <c r="C218" s="12" t="str">
        <f t="shared" si="23"/>
        <v>So</v>
      </c>
      <c r="D218" s="13" t="str">
        <f t="shared" si="22"/>
        <v/>
      </c>
      <c r="E218" s="20" t="str">
        <f>IFERROR(IF(B218&lt;&gt;"",VLOOKUP(B218,Einstellungen!$B$7:$C$122,2,FALSE),""),"")</f>
        <v/>
      </c>
      <c r="F218" s="27"/>
      <c r="G218" s="28"/>
      <c r="H218" s="28"/>
      <c r="I218" s="28"/>
      <c r="J218" s="28"/>
      <c r="K218" s="28"/>
      <c r="L218" s="51"/>
    </row>
    <row r="219" spans="1:12" ht="26.1" customHeight="1" x14ac:dyDescent="0.25">
      <c r="A219" s="90"/>
      <c r="B219" s="22">
        <f t="shared" si="24"/>
        <v>46097</v>
      </c>
      <c r="C219" s="12" t="str">
        <f t="shared" si="23"/>
        <v>Mo</v>
      </c>
      <c r="D219" s="13">
        <f t="shared" si="22"/>
        <v>12</v>
      </c>
      <c r="E219" s="20" t="str">
        <f>IFERROR(IF(B219&lt;&gt;"",VLOOKUP(B219,Einstellungen!$B$7:$C$122,2,FALSE),""),"")</f>
        <v/>
      </c>
      <c r="F219" s="27"/>
      <c r="G219" s="28"/>
      <c r="H219" s="28"/>
      <c r="I219" s="28"/>
      <c r="J219" s="28"/>
      <c r="K219" s="28"/>
      <c r="L219" s="51"/>
    </row>
    <row r="220" spans="1:12" ht="26.1" customHeight="1" x14ac:dyDescent="0.25">
      <c r="A220" s="90"/>
      <c r="B220" s="22">
        <f t="shared" si="24"/>
        <v>46098</v>
      </c>
      <c r="C220" s="12" t="str">
        <f t="shared" si="23"/>
        <v>Di</v>
      </c>
      <c r="D220" s="13" t="str">
        <f t="shared" si="22"/>
        <v/>
      </c>
      <c r="E220" s="20" t="str">
        <f>IFERROR(IF(B220&lt;&gt;"",VLOOKUP(B220,Einstellungen!$B$7:$C$122,2,FALSE),""),"")</f>
        <v/>
      </c>
      <c r="F220" s="27"/>
      <c r="G220" s="28"/>
      <c r="H220" s="28"/>
      <c r="I220" s="28"/>
      <c r="J220" s="28"/>
      <c r="K220" s="28"/>
      <c r="L220" s="51"/>
    </row>
    <row r="221" spans="1:12" ht="26.1" customHeight="1" x14ac:dyDescent="0.25">
      <c r="A221" s="90"/>
      <c r="B221" s="22">
        <f t="shared" si="24"/>
        <v>46099</v>
      </c>
      <c r="C221" s="12" t="str">
        <f t="shared" si="23"/>
        <v>Mi</v>
      </c>
      <c r="D221" s="13" t="str">
        <f t="shared" si="22"/>
        <v/>
      </c>
      <c r="E221" s="20" t="str">
        <f>IFERROR(IF(B221&lt;&gt;"",VLOOKUP(B221,Einstellungen!$B$7:$C$122,2,FALSE),""),"")</f>
        <v/>
      </c>
      <c r="F221" s="27"/>
      <c r="G221" s="28"/>
      <c r="H221" s="28"/>
      <c r="I221" s="28"/>
      <c r="J221" s="28"/>
      <c r="K221" s="28"/>
      <c r="L221" s="51"/>
    </row>
    <row r="222" spans="1:12" ht="26.1" customHeight="1" x14ac:dyDescent="0.25">
      <c r="A222" s="90"/>
      <c r="B222" s="22">
        <f t="shared" si="24"/>
        <v>46100</v>
      </c>
      <c r="C222" s="12" t="str">
        <f t="shared" si="23"/>
        <v>Do</v>
      </c>
      <c r="D222" s="13" t="str">
        <f t="shared" si="22"/>
        <v/>
      </c>
      <c r="E222" s="20" t="str">
        <f>IFERROR(IF(B222&lt;&gt;"",VLOOKUP(B222,Einstellungen!$B$7:$C$122,2,FALSE),""),"")</f>
        <v/>
      </c>
      <c r="F222" s="27"/>
      <c r="G222" s="28"/>
      <c r="H222" s="28"/>
      <c r="I222" s="28"/>
      <c r="J222" s="28"/>
      <c r="K222" s="28"/>
      <c r="L222" s="51"/>
    </row>
    <row r="223" spans="1:12" ht="26.1" customHeight="1" x14ac:dyDescent="0.25">
      <c r="A223" s="90"/>
      <c r="B223" s="22">
        <f t="shared" si="24"/>
        <v>46101</v>
      </c>
      <c r="C223" s="12" t="str">
        <f t="shared" si="23"/>
        <v>Fr</v>
      </c>
      <c r="D223" s="13" t="str">
        <f t="shared" si="22"/>
        <v/>
      </c>
      <c r="E223" s="20" t="str">
        <f>IFERROR(IF(B223&lt;&gt;"",VLOOKUP(B223,Einstellungen!$B$7:$C$122,2,FALSE),""),"")</f>
        <v/>
      </c>
      <c r="F223" s="27"/>
      <c r="G223" s="28"/>
      <c r="H223" s="28"/>
      <c r="I223" s="28"/>
      <c r="J223" s="28"/>
      <c r="K223" s="28"/>
      <c r="L223" s="51"/>
    </row>
    <row r="224" spans="1:12" ht="26.1" customHeight="1" x14ac:dyDescent="0.25">
      <c r="A224" s="90"/>
      <c r="B224" s="22">
        <f t="shared" si="24"/>
        <v>46102</v>
      </c>
      <c r="C224" s="12" t="str">
        <f t="shared" si="23"/>
        <v>Sa</v>
      </c>
      <c r="D224" s="13" t="str">
        <f t="shared" si="22"/>
        <v/>
      </c>
      <c r="E224" s="20" t="str">
        <f>IFERROR(IF(B224&lt;&gt;"",VLOOKUP(B224,Einstellungen!$B$7:$C$122,2,FALSE),""),"")</f>
        <v/>
      </c>
      <c r="F224" s="27"/>
      <c r="G224" s="28"/>
      <c r="H224" s="28"/>
      <c r="I224" s="28"/>
      <c r="J224" s="28"/>
      <c r="K224" s="28"/>
      <c r="L224" s="51"/>
    </row>
    <row r="225" spans="1:12" ht="26.1" customHeight="1" x14ac:dyDescent="0.25">
      <c r="A225" s="90"/>
      <c r="B225" s="22">
        <f t="shared" si="24"/>
        <v>46103</v>
      </c>
      <c r="C225" s="12" t="str">
        <f t="shared" si="23"/>
        <v>So</v>
      </c>
      <c r="D225" s="13" t="str">
        <f t="shared" si="22"/>
        <v/>
      </c>
      <c r="E225" s="20" t="str">
        <f>IFERROR(IF(B225&lt;&gt;"",VLOOKUP(B225,Einstellungen!$B$7:$C$122,2,FALSE),""),"")</f>
        <v/>
      </c>
      <c r="F225" s="27"/>
      <c r="G225" s="28"/>
      <c r="H225" s="28"/>
      <c r="I225" s="28"/>
      <c r="J225" s="28"/>
      <c r="K225" s="28"/>
      <c r="L225" s="51"/>
    </row>
    <row r="226" spans="1:12" ht="26.1" customHeight="1" x14ac:dyDescent="0.25">
      <c r="A226" s="90"/>
      <c r="B226" s="22">
        <f t="shared" si="24"/>
        <v>46104</v>
      </c>
      <c r="C226" s="12" t="str">
        <f t="shared" si="23"/>
        <v>Mo</v>
      </c>
      <c r="D226" s="13">
        <f t="shared" si="22"/>
        <v>13</v>
      </c>
      <c r="E226" s="20" t="str">
        <f>IFERROR(IF(B226&lt;&gt;"",VLOOKUP(B226,Einstellungen!$B$7:$C$122,2,FALSE),""),"")</f>
        <v/>
      </c>
      <c r="F226" s="27"/>
      <c r="G226" s="28"/>
      <c r="H226" s="28"/>
      <c r="I226" s="28"/>
      <c r="J226" s="28"/>
      <c r="K226" s="28"/>
      <c r="L226" s="51"/>
    </row>
    <row r="227" spans="1:12" ht="26.1" customHeight="1" x14ac:dyDescent="0.25">
      <c r="A227" s="90"/>
      <c r="B227" s="22">
        <f t="shared" si="24"/>
        <v>46105</v>
      </c>
      <c r="C227" s="12" t="str">
        <f t="shared" si="23"/>
        <v>Di</v>
      </c>
      <c r="D227" s="13" t="str">
        <f t="shared" si="22"/>
        <v/>
      </c>
      <c r="E227" s="20" t="str">
        <f>IFERROR(IF(B227&lt;&gt;"",VLOOKUP(B227,Einstellungen!$B$7:$C$122,2,FALSE),""),"")</f>
        <v/>
      </c>
      <c r="F227" s="27"/>
      <c r="G227" s="28"/>
      <c r="H227" s="28"/>
      <c r="I227" s="28"/>
      <c r="J227" s="28"/>
      <c r="K227" s="28"/>
      <c r="L227" s="51"/>
    </row>
    <row r="228" spans="1:12" ht="26.1" customHeight="1" x14ac:dyDescent="0.25">
      <c r="A228" s="90"/>
      <c r="B228" s="22">
        <f t="shared" si="24"/>
        <v>46106</v>
      </c>
      <c r="C228" s="12" t="str">
        <f t="shared" si="23"/>
        <v>Mi</v>
      </c>
      <c r="D228" s="13" t="str">
        <f t="shared" si="22"/>
        <v/>
      </c>
      <c r="E228" s="20" t="str">
        <f>IFERROR(IF(B228&lt;&gt;"",VLOOKUP(B228,Einstellungen!$B$7:$C$122,2,FALSE),""),"")</f>
        <v/>
      </c>
      <c r="F228" s="27"/>
      <c r="G228" s="28"/>
      <c r="H228" s="28"/>
      <c r="I228" s="28"/>
      <c r="J228" s="28"/>
      <c r="K228" s="28"/>
      <c r="L228" s="51"/>
    </row>
    <row r="229" spans="1:12" ht="26.1" customHeight="1" x14ac:dyDescent="0.25">
      <c r="A229" s="90"/>
      <c r="B229" s="22">
        <f t="shared" si="24"/>
        <v>46107</v>
      </c>
      <c r="C229" s="12" t="str">
        <f t="shared" si="23"/>
        <v>Do</v>
      </c>
      <c r="D229" s="13" t="str">
        <f t="shared" si="22"/>
        <v/>
      </c>
      <c r="E229" s="20" t="str">
        <f>IFERROR(IF(B229&lt;&gt;"",VLOOKUP(B229,Einstellungen!$B$7:$C$122,2,FALSE),""),"")</f>
        <v/>
      </c>
      <c r="F229" s="27"/>
      <c r="G229" s="28"/>
      <c r="H229" s="28"/>
      <c r="I229" s="28"/>
      <c r="J229" s="28"/>
      <c r="K229" s="28"/>
      <c r="L229" s="51"/>
    </row>
    <row r="230" spans="1:12" ht="26.1" customHeight="1" x14ac:dyDescent="0.25">
      <c r="A230" s="90"/>
      <c r="B230" s="22">
        <f t="shared" si="24"/>
        <v>46108</v>
      </c>
      <c r="C230" s="12" t="str">
        <f t="shared" si="23"/>
        <v>Fr</v>
      </c>
      <c r="D230" s="13" t="str">
        <f t="shared" si="22"/>
        <v/>
      </c>
      <c r="E230" s="20" t="str">
        <f>IFERROR(IF(B230&lt;&gt;"",VLOOKUP(B230,Einstellungen!$B$7:$C$122,2,FALSE),""),"")</f>
        <v/>
      </c>
      <c r="F230" s="27"/>
      <c r="G230" s="28"/>
      <c r="H230" s="28"/>
      <c r="I230" s="28"/>
      <c r="J230" s="28"/>
      <c r="K230" s="28"/>
      <c r="L230" s="51"/>
    </row>
    <row r="231" spans="1:12" ht="26.1" customHeight="1" x14ac:dyDescent="0.25">
      <c r="A231" s="90"/>
      <c r="B231" s="22">
        <f t="shared" si="24"/>
        <v>46109</v>
      </c>
      <c r="C231" s="12" t="str">
        <f t="shared" si="23"/>
        <v>Sa</v>
      </c>
      <c r="D231" s="13" t="str">
        <f t="shared" si="22"/>
        <v/>
      </c>
      <c r="E231" s="20" t="str">
        <f>IFERROR(IF(B231&lt;&gt;"",VLOOKUP(B231,Einstellungen!$B$7:$C$122,2,FALSE),""),"")</f>
        <v/>
      </c>
      <c r="F231" s="27"/>
      <c r="G231" s="28"/>
      <c r="H231" s="28"/>
      <c r="I231" s="28"/>
      <c r="J231" s="28"/>
      <c r="K231" s="28"/>
      <c r="L231" s="51"/>
    </row>
    <row r="232" spans="1:12" ht="26.1" customHeight="1" x14ac:dyDescent="0.25">
      <c r="A232" s="90"/>
      <c r="B232" s="22">
        <f>IFERROR(IF(MONTH(B231+1)&lt;&gt;MONTH(B231),"",B231+1),"")</f>
        <v>46110</v>
      </c>
      <c r="C232" s="12" t="str">
        <f t="shared" si="23"/>
        <v>So</v>
      </c>
      <c r="D232" s="13" t="str">
        <f t="shared" si="22"/>
        <v/>
      </c>
      <c r="E232" s="20" t="str">
        <f>IFERROR(IF(B232&lt;&gt;"",VLOOKUP(B232,Einstellungen!$B$7:$C$122,2,FALSE),""),"")</f>
        <v/>
      </c>
      <c r="F232" s="27"/>
      <c r="G232" s="28"/>
      <c r="H232" s="28"/>
      <c r="I232" s="28"/>
      <c r="J232" s="28"/>
      <c r="K232" s="28"/>
      <c r="L232" s="51"/>
    </row>
    <row r="233" spans="1:12" ht="26.1" customHeight="1" x14ac:dyDescent="0.25">
      <c r="A233" s="90"/>
      <c r="B233" s="22">
        <f>IFERROR(IF(MONTH(B232+1)&lt;&gt;MONTH(B232),"",B232+1),"")</f>
        <v>46111</v>
      </c>
      <c r="C233" s="12" t="str">
        <f t="shared" si="23"/>
        <v>Mo</v>
      </c>
      <c r="D233" s="13">
        <f t="shared" si="22"/>
        <v>14</v>
      </c>
      <c r="E233" s="20" t="str">
        <f>IFERROR(IF(B233&lt;&gt;"",VLOOKUP(B233,Einstellungen!$B$7:$C$122,2,FALSE),""),"")</f>
        <v/>
      </c>
      <c r="F233" s="27"/>
      <c r="G233" s="28"/>
      <c r="H233" s="28"/>
      <c r="I233" s="28"/>
      <c r="J233" s="28"/>
      <c r="K233" s="28"/>
      <c r="L233" s="51"/>
    </row>
    <row r="234" spans="1:12" ht="26.1" customHeight="1" thickBot="1" x14ac:dyDescent="0.3">
      <c r="A234" s="90"/>
      <c r="B234" s="64">
        <f>IFERROR(IF(MONTH(B233+1)&lt;&gt;MONTH(B233),"",B233+1),"")</f>
        <v>46112</v>
      </c>
      <c r="C234" s="65" t="str">
        <f t="shared" si="23"/>
        <v>Di</v>
      </c>
      <c r="D234" s="66" t="str">
        <f t="shared" si="22"/>
        <v/>
      </c>
      <c r="E234" s="67" t="str">
        <f>IFERROR(IF(B234&lt;&gt;"",VLOOKUP(B234,Einstellungen!$B$7:$C$122,2,FALSE),""),"")</f>
        <v/>
      </c>
      <c r="F234" s="61"/>
      <c r="G234" s="62"/>
      <c r="H234" s="62"/>
      <c r="I234" s="62"/>
      <c r="J234" s="62"/>
      <c r="K234" s="62"/>
      <c r="L234" s="63"/>
    </row>
    <row r="235" spans="1:12" ht="26.1" customHeight="1" thickBot="1" x14ac:dyDescent="0.3">
      <c r="A235" s="91"/>
      <c r="B235" s="68"/>
      <c r="C235" s="69"/>
      <c r="D235" s="69"/>
      <c r="E235" s="70"/>
      <c r="F235" s="29">
        <f>SUM(F204:F234)</f>
        <v>0</v>
      </c>
      <c r="G235" s="29">
        <f t="shared" ref="G235:K235" si="25">SUM(G204:G234)</f>
        <v>0</v>
      </c>
      <c r="H235" s="29">
        <f t="shared" si="25"/>
        <v>0</v>
      </c>
      <c r="I235" s="29">
        <f t="shared" si="25"/>
        <v>0</v>
      </c>
      <c r="J235" s="29">
        <f t="shared" si="25"/>
        <v>0</v>
      </c>
      <c r="K235" s="29">
        <f t="shared" si="25"/>
        <v>0</v>
      </c>
      <c r="L235" s="52"/>
    </row>
    <row r="236" spans="1:12" ht="26.1" customHeight="1" thickTop="1" thickBot="1" x14ac:dyDescent="0.3">
      <c r="A236" s="89" t="str">
        <f>TEXT(B236,"MM")&amp;"|"&amp;TEXT(B236,"JJ")</f>
        <v>04|26</v>
      </c>
      <c r="B236" s="86" t="str">
        <f>TEXT(B237,"MMMM")&amp;" "&amp;YEAR(B237)</f>
        <v>April 2026</v>
      </c>
      <c r="C236" s="87"/>
      <c r="D236" s="87"/>
      <c r="E236" s="87"/>
      <c r="F236" s="87"/>
      <c r="G236" s="87"/>
      <c r="H236" s="87"/>
      <c r="I236" s="87"/>
      <c r="J236" s="87"/>
      <c r="K236" s="87"/>
      <c r="L236" s="88"/>
    </row>
    <row r="237" spans="1:12" ht="26.1" customHeight="1" thickTop="1" x14ac:dyDescent="0.25">
      <c r="A237" s="90"/>
      <c r="B237" s="22">
        <f>IF(B234&lt;&gt;"",B234+1,IF(B233&lt;&gt;"",B233+1,IF(B232&lt;&gt;"",B232+1,IF(B231&lt;&gt;"",B231+1))))</f>
        <v>46113</v>
      </c>
      <c r="C237" s="12" t="str">
        <f t="shared" si="23"/>
        <v>Mi</v>
      </c>
      <c r="D237" s="13" t="str">
        <f t="shared" si="22"/>
        <v/>
      </c>
      <c r="E237" s="20" t="str">
        <f>IFERROR(IF(B237&lt;&gt;"",VLOOKUP(B237,Einstellungen!$B$7:$C$122,2,FALSE),""),"")</f>
        <v/>
      </c>
      <c r="F237" s="27"/>
      <c r="G237" s="28"/>
      <c r="H237" s="28"/>
      <c r="I237" s="28"/>
      <c r="J237" s="28"/>
      <c r="K237" s="28"/>
      <c r="L237" s="51"/>
    </row>
    <row r="238" spans="1:12" ht="26.1" customHeight="1" x14ac:dyDescent="0.25">
      <c r="A238" s="90"/>
      <c r="B238" s="22">
        <f t="shared" si="24"/>
        <v>46114</v>
      </c>
      <c r="C238" s="12" t="str">
        <f t="shared" si="23"/>
        <v>Do</v>
      </c>
      <c r="D238" s="13" t="str">
        <f t="shared" si="22"/>
        <v/>
      </c>
      <c r="E238" s="20" t="str">
        <f>IFERROR(IF(B238&lt;&gt;"",VLOOKUP(B238,Einstellungen!$B$7:$C$122,2,FALSE),""),"")</f>
        <v/>
      </c>
      <c r="F238" s="27"/>
      <c r="G238" s="28"/>
      <c r="H238" s="28"/>
      <c r="I238" s="28"/>
      <c r="J238" s="28"/>
      <c r="K238" s="28"/>
      <c r="L238" s="51"/>
    </row>
    <row r="239" spans="1:12" ht="26.1" customHeight="1" x14ac:dyDescent="0.25">
      <c r="A239" s="90"/>
      <c r="B239" s="22">
        <f t="shared" si="24"/>
        <v>46115</v>
      </c>
      <c r="C239" s="12" t="str">
        <f t="shared" si="23"/>
        <v>Fr</v>
      </c>
      <c r="D239" s="13" t="str">
        <f t="shared" si="22"/>
        <v/>
      </c>
      <c r="E239" s="20" t="str">
        <f>IFERROR(IF(B239&lt;&gt;"",VLOOKUP(B239,Einstellungen!$B$7:$C$122,2,FALSE),""),"")</f>
        <v/>
      </c>
      <c r="F239" s="27"/>
      <c r="G239" s="28"/>
      <c r="H239" s="28"/>
      <c r="I239" s="28"/>
      <c r="J239" s="28"/>
      <c r="K239" s="28"/>
      <c r="L239" s="51"/>
    </row>
    <row r="240" spans="1:12" ht="26.1" customHeight="1" x14ac:dyDescent="0.25">
      <c r="A240" s="90"/>
      <c r="B240" s="22">
        <f t="shared" si="24"/>
        <v>46116</v>
      </c>
      <c r="C240" s="12" t="str">
        <f t="shared" si="23"/>
        <v>Sa</v>
      </c>
      <c r="D240" s="13" t="str">
        <f t="shared" si="22"/>
        <v/>
      </c>
      <c r="E240" s="20" t="str">
        <f>IFERROR(IF(B240&lt;&gt;"",VLOOKUP(B240,Einstellungen!$B$7:$C$122,2,FALSE),""),"")</f>
        <v/>
      </c>
      <c r="F240" s="27"/>
      <c r="G240" s="28"/>
      <c r="H240" s="28"/>
      <c r="I240" s="28"/>
      <c r="J240" s="28"/>
      <c r="K240" s="28"/>
      <c r="L240" s="51"/>
    </row>
    <row r="241" spans="1:12" ht="26.1" customHeight="1" x14ac:dyDescent="0.25">
      <c r="A241" s="90"/>
      <c r="B241" s="22">
        <f t="shared" si="24"/>
        <v>46117</v>
      </c>
      <c r="C241" s="12" t="str">
        <f t="shared" si="23"/>
        <v>So</v>
      </c>
      <c r="D241" s="13" t="str">
        <f t="shared" si="22"/>
        <v/>
      </c>
      <c r="E241" s="20" t="str">
        <f>IFERROR(IF(B241&lt;&gt;"",VLOOKUP(B241,Einstellungen!$B$7:$C$122,2,FALSE),""),"")</f>
        <v/>
      </c>
      <c r="F241" s="27"/>
      <c r="G241" s="28"/>
      <c r="H241" s="28"/>
      <c r="I241" s="28"/>
      <c r="J241" s="28"/>
      <c r="K241" s="28"/>
      <c r="L241" s="51"/>
    </row>
    <row r="242" spans="1:12" ht="26.1" customHeight="1" x14ac:dyDescent="0.25">
      <c r="A242" s="90"/>
      <c r="B242" s="22">
        <f t="shared" si="24"/>
        <v>46118</v>
      </c>
      <c r="C242" s="12" t="str">
        <f t="shared" si="23"/>
        <v>Mo</v>
      </c>
      <c r="D242" s="13">
        <f t="shared" si="22"/>
        <v>15</v>
      </c>
      <c r="E242" s="20" t="str">
        <f>IFERROR(IF(B242&lt;&gt;"",VLOOKUP(B242,Einstellungen!$B$7:$C$122,2,FALSE),""),"")</f>
        <v/>
      </c>
      <c r="F242" s="27"/>
      <c r="G242" s="28"/>
      <c r="H242" s="28"/>
      <c r="I242" s="28"/>
      <c r="J242" s="28"/>
      <c r="K242" s="28"/>
      <c r="L242" s="51"/>
    </row>
    <row r="243" spans="1:12" ht="26.1" customHeight="1" x14ac:dyDescent="0.25">
      <c r="A243" s="90"/>
      <c r="B243" s="22">
        <f t="shared" si="24"/>
        <v>46119</v>
      </c>
      <c r="C243" s="12" t="str">
        <f t="shared" si="23"/>
        <v>Di</v>
      </c>
      <c r="D243" s="13" t="str">
        <f t="shared" si="22"/>
        <v/>
      </c>
      <c r="E243" s="20" t="str">
        <f>IFERROR(IF(B243&lt;&gt;"",VLOOKUP(B243,Einstellungen!$B$7:$C$122,2,FALSE),""),"")</f>
        <v/>
      </c>
      <c r="F243" s="27"/>
      <c r="G243" s="28"/>
      <c r="H243" s="28"/>
      <c r="I243" s="28"/>
      <c r="J243" s="28"/>
      <c r="K243" s="28"/>
      <c r="L243" s="51"/>
    </row>
    <row r="244" spans="1:12" ht="26.1" customHeight="1" x14ac:dyDescent="0.25">
      <c r="A244" s="90"/>
      <c r="B244" s="22">
        <f t="shared" si="24"/>
        <v>46120</v>
      </c>
      <c r="C244" s="12" t="str">
        <f t="shared" si="23"/>
        <v>Mi</v>
      </c>
      <c r="D244" s="13" t="str">
        <f t="shared" si="22"/>
        <v/>
      </c>
      <c r="E244" s="20" t="str">
        <f>IFERROR(IF(B244&lt;&gt;"",VLOOKUP(B244,Einstellungen!$B$7:$C$122,2,FALSE),""),"")</f>
        <v/>
      </c>
      <c r="F244" s="27"/>
      <c r="G244" s="28"/>
      <c r="H244" s="28"/>
      <c r="I244" s="28"/>
      <c r="J244" s="28"/>
      <c r="K244" s="28"/>
      <c r="L244" s="51"/>
    </row>
    <row r="245" spans="1:12" ht="26.1" customHeight="1" x14ac:dyDescent="0.25">
      <c r="A245" s="90"/>
      <c r="B245" s="22">
        <f t="shared" si="24"/>
        <v>46121</v>
      </c>
      <c r="C245" s="12" t="str">
        <f t="shared" si="23"/>
        <v>Do</v>
      </c>
      <c r="D245" s="13" t="str">
        <f t="shared" si="22"/>
        <v/>
      </c>
      <c r="E245" s="20" t="str">
        <f>IFERROR(IF(B245&lt;&gt;"",VLOOKUP(B245,Einstellungen!$B$7:$C$122,2,FALSE),""),"")</f>
        <v/>
      </c>
      <c r="F245" s="27"/>
      <c r="G245" s="28"/>
      <c r="H245" s="28"/>
      <c r="I245" s="28"/>
      <c r="J245" s="28"/>
      <c r="K245" s="28"/>
      <c r="L245" s="51"/>
    </row>
    <row r="246" spans="1:12" ht="26.1" customHeight="1" x14ac:dyDescent="0.25">
      <c r="A246" s="90"/>
      <c r="B246" s="22">
        <f t="shared" si="24"/>
        <v>46122</v>
      </c>
      <c r="C246" s="12" t="str">
        <f t="shared" si="23"/>
        <v>Fr</v>
      </c>
      <c r="D246" s="13" t="str">
        <f t="shared" si="22"/>
        <v/>
      </c>
      <c r="E246" s="20" t="str">
        <f>IFERROR(IF(B246&lt;&gt;"",VLOOKUP(B246,Einstellungen!$B$7:$C$122,2,FALSE),""),"")</f>
        <v/>
      </c>
      <c r="F246" s="27"/>
      <c r="G246" s="28"/>
      <c r="H246" s="28"/>
      <c r="I246" s="28"/>
      <c r="J246" s="28"/>
      <c r="K246" s="28"/>
      <c r="L246" s="51"/>
    </row>
    <row r="247" spans="1:12" ht="26.1" customHeight="1" x14ac:dyDescent="0.25">
      <c r="A247" s="90"/>
      <c r="B247" s="22">
        <f t="shared" si="24"/>
        <v>46123</v>
      </c>
      <c r="C247" s="12" t="str">
        <f t="shared" si="23"/>
        <v>Sa</v>
      </c>
      <c r="D247" s="13" t="str">
        <f t="shared" si="22"/>
        <v/>
      </c>
      <c r="E247" s="20" t="str">
        <f>IFERROR(IF(B247&lt;&gt;"",VLOOKUP(B247,Einstellungen!$B$7:$C$122,2,FALSE),""),"")</f>
        <v/>
      </c>
      <c r="F247" s="27"/>
      <c r="G247" s="28"/>
      <c r="H247" s="28"/>
      <c r="I247" s="28"/>
      <c r="J247" s="28"/>
      <c r="K247" s="28"/>
      <c r="L247" s="51"/>
    </row>
    <row r="248" spans="1:12" ht="26.1" customHeight="1" x14ac:dyDescent="0.25">
      <c r="A248" s="90"/>
      <c r="B248" s="22">
        <f t="shared" si="24"/>
        <v>46124</v>
      </c>
      <c r="C248" s="12" t="str">
        <f t="shared" si="23"/>
        <v>So</v>
      </c>
      <c r="D248" s="13" t="str">
        <f t="shared" si="22"/>
        <v/>
      </c>
      <c r="E248" s="20" t="str">
        <f>IFERROR(IF(B248&lt;&gt;"",VLOOKUP(B248,Einstellungen!$B$7:$C$122,2,FALSE),""),"")</f>
        <v/>
      </c>
      <c r="F248" s="27"/>
      <c r="G248" s="28"/>
      <c r="H248" s="28"/>
      <c r="I248" s="28"/>
      <c r="J248" s="28"/>
      <c r="K248" s="28"/>
      <c r="L248" s="51"/>
    </row>
    <row r="249" spans="1:12" ht="26.1" customHeight="1" x14ac:dyDescent="0.25">
      <c r="A249" s="90"/>
      <c r="B249" s="22">
        <f t="shared" si="24"/>
        <v>46125</v>
      </c>
      <c r="C249" s="12" t="str">
        <f t="shared" si="23"/>
        <v>Mo</v>
      </c>
      <c r="D249" s="13">
        <f t="shared" si="22"/>
        <v>16</v>
      </c>
      <c r="E249" s="20" t="str">
        <f>IFERROR(IF(B249&lt;&gt;"",VLOOKUP(B249,Einstellungen!$B$7:$C$122,2,FALSE),""),"")</f>
        <v/>
      </c>
      <c r="F249" s="27"/>
      <c r="G249" s="28"/>
      <c r="H249" s="28"/>
      <c r="I249" s="28"/>
      <c r="J249" s="28"/>
      <c r="K249" s="28"/>
      <c r="L249" s="51"/>
    </row>
    <row r="250" spans="1:12" ht="26.1" customHeight="1" x14ac:dyDescent="0.25">
      <c r="A250" s="90"/>
      <c r="B250" s="22">
        <f t="shared" si="24"/>
        <v>46126</v>
      </c>
      <c r="C250" s="12" t="str">
        <f t="shared" si="23"/>
        <v>Di</v>
      </c>
      <c r="D250" s="13" t="str">
        <f t="shared" si="22"/>
        <v/>
      </c>
      <c r="E250" s="20" t="str">
        <f>IFERROR(IF(B250&lt;&gt;"",VLOOKUP(B250,Einstellungen!$B$7:$C$122,2,FALSE),""),"")</f>
        <v/>
      </c>
      <c r="F250" s="27"/>
      <c r="G250" s="28"/>
      <c r="H250" s="28"/>
      <c r="I250" s="28"/>
      <c r="J250" s="28"/>
      <c r="K250" s="28"/>
      <c r="L250" s="51"/>
    </row>
    <row r="251" spans="1:12" ht="26.1" customHeight="1" x14ac:dyDescent="0.25">
      <c r="A251" s="90"/>
      <c r="B251" s="22">
        <f t="shared" si="24"/>
        <v>46127</v>
      </c>
      <c r="C251" s="12" t="str">
        <f t="shared" si="23"/>
        <v>Mi</v>
      </c>
      <c r="D251" s="13" t="str">
        <f t="shared" si="22"/>
        <v/>
      </c>
      <c r="E251" s="20" t="str">
        <f>IFERROR(IF(B251&lt;&gt;"",VLOOKUP(B251,Einstellungen!$B$7:$C$122,2,FALSE),""),"")</f>
        <v/>
      </c>
      <c r="F251" s="27"/>
      <c r="G251" s="28"/>
      <c r="H251" s="28"/>
      <c r="I251" s="28"/>
      <c r="J251" s="28"/>
      <c r="K251" s="28"/>
      <c r="L251" s="51"/>
    </row>
    <row r="252" spans="1:12" ht="26.1" customHeight="1" x14ac:dyDescent="0.25">
      <c r="A252" s="90"/>
      <c r="B252" s="22">
        <f t="shared" si="24"/>
        <v>46128</v>
      </c>
      <c r="C252" s="12" t="str">
        <f t="shared" si="23"/>
        <v>Do</v>
      </c>
      <c r="D252" s="13" t="str">
        <f t="shared" si="22"/>
        <v/>
      </c>
      <c r="E252" s="20" t="str">
        <f>IFERROR(IF(B252&lt;&gt;"",VLOOKUP(B252,Einstellungen!$B$7:$C$122,2,FALSE),""),"")</f>
        <v/>
      </c>
      <c r="F252" s="27"/>
      <c r="G252" s="28"/>
      <c r="H252" s="28"/>
      <c r="I252" s="28"/>
      <c r="J252" s="28"/>
      <c r="K252" s="28"/>
      <c r="L252" s="51"/>
    </row>
    <row r="253" spans="1:12" ht="26.1" customHeight="1" x14ac:dyDescent="0.25">
      <c r="A253" s="90"/>
      <c r="B253" s="22">
        <f t="shared" si="24"/>
        <v>46129</v>
      </c>
      <c r="C253" s="12" t="str">
        <f t="shared" si="23"/>
        <v>Fr</v>
      </c>
      <c r="D253" s="13" t="str">
        <f t="shared" si="22"/>
        <v/>
      </c>
      <c r="E253" s="20" t="str">
        <f>IFERROR(IF(B253&lt;&gt;"",VLOOKUP(B253,Einstellungen!$B$7:$C$122,2,FALSE),""),"")</f>
        <v/>
      </c>
      <c r="F253" s="27"/>
      <c r="G253" s="28"/>
      <c r="H253" s="28"/>
      <c r="I253" s="28"/>
      <c r="J253" s="28"/>
      <c r="K253" s="28"/>
      <c r="L253" s="51"/>
    </row>
    <row r="254" spans="1:12" ht="26.1" customHeight="1" x14ac:dyDescent="0.25">
      <c r="A254" s="90"/>
      <c r="B254" s="22">
        <f t="shared" si="24"/>
        <v>46130</v>
      </c>
      <c r="C254" s="12" t="str">
        <f t="shared" si="23"/>
        <v>Sa</v>
      </c>
      <c r="D254" s="13" t="str">
        <f t="shared" si="22"/>
        <v/>
      </c>
      <c r="E254" s="20" t="str">
        <f>IFERROR(IF(B254&lt;&gt;"",VLOOKUP(B254,Einstellungen!$B$7:$C$122,2,FALSE),""),"")</f>
        <v/>
      </c>
      <c r="F254" s="27"/>
      <c r="G254" s="28"/>
      <c r="H254" s="28"/>
      <c r="I254" s="28"/>
      <c r="J254" s="28"/>
      <c r="K254" s="28"/>
      <c r="L254" s="51"/>
    </row>
    <row r="255" spans="1:12" ht="26.1" customHeight="1" x14ac:dyDescent="0.25">
      <c r="A255" s="90"/>
      <c r="B255" s="22">
        <f t="shared" si="24"/>
        <v>46131</v>
      </c>
      <c r="C255" s="12" t="str">
        <f t="shared" si="23"/>
        <v>So</v>
      </c>
      <c r="D255" s="13" t="str">
        <f t="shared" si="22"/>
        <v/>
      </c>
      <c r="E255" s="20" t="str">
        <f>IFERROR(IF(B255&lt;&gt;"",VLOOKUP(B255,Einstellungen!$B$7:$C$122,2,FALSE),""),"")</f>
        <v/>
      </c>
      <c r="F255" s="27"/>
      <c r="G255" s="28"/>
      <c r="H255" s="28"/>
      <c r="I255" s="28"/>
      <c r="J255" s="28"/>
      <c r="K255" s="28"/>
      <c r="L255" s="51"/>
    </row>
    <row r="256" spans="1:12" ht="26.1" customHeight="1" x14ac:dyDescent="0.25">
      <c r="A256" s="90"/>
      <c r="B256" s="22">
        <f t="shared" si="24"/>
        <v>46132</v>
      </c>
      <c r="C256" s="12" t="str">
        <f t="shared" si="23"/>
        <v>Mo</v>
      </c>
      <c r="D256" s="13">
        <f t="shared" si="22"/>
        <v>17</v>
      </c>
      <c r="E256" s="20" t="str">
        <f>IFERROR(IF(B256&lt;&gt;"",VLOOKUP(B256,Einstellungen!$B$7:$C$122,2,FALSE),""),"")</f>
        <v/>
      </c>
      <c r="F256" s="27"/>
      <c r="G256" s="28"/>
      <c r="H256" s="28"/>
      <c r="I256" s="28"/>
      <c r="J256" s="28"/>
      <c r="K256" s="28"/>
      <c r="L256" s="51"/>
    </row>
    <row r="257" spans="1:12" ht="26.1" customHeight="1" x14ac:dyDescent="0.25">
      <c r="A257" s="90"/>
      <c r="B257" s="22">
        <f t="shared" si="24"/>
        <v>46133</v>
      </c>
      <c r="C257" s="12" t="str">
        <f t="shared" si="23"/>
        <v>Di</v>
      </c>
      <c r="D257" s="13" t="str">
        <f t="shared" si="22"/>
        <v/>
      </c>
      <c r="E257" s="20" t="str">
        <f>IFERROR(IF(B257&lt;&gt;"",VLOOKUP(B257,Einstellungen!$B$7:$C$122,2,FALSE),""),"")</f>
        <v/>
      </c>
      <c r="F257" s="27"/>
      <c r="G257" s="28"/>
      <c r="H257" s="28"/>
      <c r="I257" s="28"/>
      <c r="J257" s="28"/>
      <c r="K257" s="28"/>
      <c r="L257" s="51"/>
    </row>
    <row r="258" spans="1:12" ht="26.1" customHeight="1" x14ac:dyDescent="0.25">
      <c r="A258" s="90"/>
      <c r="B258" s="22">
        <f t="shared" si="24"/>
        <v>46134</v>
      </c>
      <c r="C258" s="12" t="str">
        <f t="shared" si="23"/>
        <v>Mi</v>
      </c>
      <c r="D258" s="13" t="str">
        <f t="shared" si="22"/>
        <v/>
      </c>
      <c r="E258" s="20" t="str">
        <f>IFERROR(IF(B258&lt;&gt;"",VLOOKUP(B258,Einstellungen!$B$7:$C$122,2,FALSE),""),"")</f>
        <v/>
      </c>
      <c r="F258" s="27"/>
      <c r="G258" s="28"/>
      <c r="H258" s="28"/>
      <c r="I258" s="28"/>
      <c r="J258" s="28"/>
      <c r="K258" s="28"/>
      <c r="L258" s="51"/>
    </row>
    <row r="259" spans="1:12" ht="26.1" customHeight="1" x14ac:dyDescent="0.25">
      <c r="A259" s="90"/>
      <c r="B259" s="22">
        <f t="shared" si="24"/>
        <v>46135</v>
      </c>
      <c r="C259" s="12" t="str">
        <f t="shared" si="23"/>
        <v>Do</v>
      </c>
      <c r="D259" s="13" t="str">
        <f t="shared" si="22"/>
        <v/>
      </c>
      <c r="E259" s="20" t="str">
        <f>IFERROR(IF(B259&lt;&gt;"",VLOOKUP(B259,Einstellungen!$B$7:$C$122,2,FALSE),""),"")</f>
        <v/>
      </c>
      <c r="F259" s="27"/>
      <c r="G259" s="28"/>
      <c r="H259" s="28"/>
      <c r="I259" s="28"/>
      <c r="J259" s="28"/>
      <c r="K259" s="28"/>
      <c r="L259" s="51"/>
    </row>
    <row r="260" spans="1:12" ht="26.1" customHeight="1" x14ac:dyDescent="0.25">
      <c r="A260" s="90"/>
      <c r="B260" s="22">
        <f t="shared" si="24"/>
        <v>46136</v>
      </c>
      <c r="C260" s="12" t="str">
        <f t="shared" si="23"/>
        <v>Fr</v>
      </c>
      <c r="D260" s="13" t="str">
        <f t="shared" si="22"/>
        <v/>
      </c>
      <c r="E260" s="20" t="str">
        <f>IFERROR(IF(B260&lt;&gt;"",VLOOKUP(B260,Einstellungen!$B$7:$C$122,2,FALSE),""),"")</f>
        <v/>
      </c>
      <c r="F260" s="27"/>
      <c r="G260" s="28"/>
      <c r="H260" s="28"/>
      <c r="I260" s="28"/>
      <c r="J260" s="28"/>
      <c r="K260" s="28"/>
      <c r="L260" s="51"/>
    </row>
    <row r="261" spans="1:12" ht="26.1" customHeight="1" x14ac:dyDescent="0.25">
      <c r="A261" s="90"/>
      <c r="B261" s="22">
        <f t="shared" si="24"/>
        <v>46137</v>
      </c>
      <c r="C261" s="12" t="str">
        <f t="shared" si="23"/>
        <v>Sa</v>
      </c>
      <c r="D261" s="13" t="str">
        <f t="shared" si="22"/>
        <v/>
      </c>
      <c r="E261" s="20" t="str">
        <f>IFERROR(IF(B261&lt;&gt;"",VLOOKUP(B261,Einstellungen!$B$7:$C$122,2,FALSE),""),"")</f>
        <v/>
      </c>
      <c r="F261" s="27"/>
      <c r="G261" s="28"/>
      <c r="H261" s="28"/>
      <c r="I261" s="28"/>
      <c r="J261" s="28"/>
      <c r="K261" s="28"/>
      <c r="L261" s="51"/>
    </row>
    <row r="262" spans="1:12" ht="26.1" customHeight="1" x14ac:dyDescent="0.25">
      <c r="A262" s="90"/>
      <c r="B262" s="22">
        <f t="shared" si="24"/>
        <v>46138</v>
      </c>
      <c r="C262" s="12" t="str">
        <f t="shared" si="23"/>
        <v>So</v>
      </c>
      <c r="D262" s="13" t="str">
        <f t="shared" si="22"/>
        <v/>
      </c>
      <c r="E262" s="20" t="str">
        <f>IFERROR(IF(B262&lt;&gt;"",VLOOKUP(B262,Einstellungen!$B$7:$C$122,2,FALSE),""),"")</f>
        <v/>
      </c>
      <c r="F262" s="27"/>
      <c r="G262" s="28"/>
      <c r="H262" s="28"/>
      <c r="I262" s="28"/>
      <c r="J262" s="28"/>
      <c r="K262" s="28"/>
      <c r="L262" s="51"/>
    </row>
    <row r="263" spans="1:12" ht="26.1" customHeight="1" x14ac:dyDescent="0.25">
      <c r="A263" s="90"/>
      <c r="B263" s="22">
        <f t="shared" si="24"/>
        <v>46139</v>
      </c>
      <c r="C263" s="12" t="str">
        <f t="shared" si="23"/>
        <v>Mo</v>
      </c>
      <c r="D263" s="13">
        <f t="shared" si="22"/>
        <v>18</v>
      </c>
      <c r="E263" s="20" t="str">
        <f>IFERROR(IF(B263&lt;&gt;"",VLOOKUP(B263,Einstellungen!$B$7:$C$122,2,FALSE),""),"")</f>
        <v/>
      </c>
      <c r="F263" s="27"/>
      <c r="G263" s="28"/>
      <c r="H263" s="28"/>
      <c r="I263" s="28"/>
      <c r="J263" s="28"/>
      <c r="K263" s="28"/>
      <c r="L263" s="51"/>
    </row>
    <row r="264" spans="1:12" ht="26.1" customHeight="1" x14ac:dyDescent="0.25">
      <c r="A264" s="90"/>
      <c r="B264" s="22">
        <f t="shared" si="24"/>
        <v>46140</v>
      </c>
      <c r="C264" s="12" t="str">
        <f t="shared" si="23"/>
        <v>Di</v>
      </c>
      <c r="D264" s="13" t="str">
        <f t="shared" si="22"/>
        <v/>
      </c>
      <c r="E264" s="20" t="str">
        <f>IFERROR(IF(B264&lt;&gt;"",VLOOKUP(B264,Einstellungen!$B$7:$C$122,2,FALSE),""),"")</f>
        <v/>
      </c>
      <c r="F264" s="27"/>
      <c r="G264" s="28"/>
      <c r="H264" s="28"/>
      <c r="I264" s="28"/>
      <c r="J264" s="28"/>
      <c r="K264" s="28"/>
      <c r="L264" s="51"/>
    </row>
    <row r="265" spans="1:12" ht="26.1" customHeight="1" x14ac:dyDescent="0.25">
      <c r="A265" s="90"/>
      <c r="B265" s="22">
        <f>IFERROR(IF(MONTH(B264+1)&lt;&gt;MONTH(B264),"",B264+1),"")</f>
        <v>46141</v>
      </c>
      <c r="C265" s="12" t="str">
        <f t="shared" si="23"/>
        <v>Mi</v>
      </c>
      <c r="D265" s="13" t="str">
        <f t="shared" si="22"/>
        <v/>
      </c>
      <c r="E265" s="20" t="str">
        <f>IFERROR(IF(B265&lt;&gt;"",VLOOKUP(B265,Einstellungen!$B$7:$C$122,2,FALSE),""),"")</f>
        <v/>
      </c>
      <c r="F265" s="27"/>
      <c r="G265" s="28"/>
      <c r="H265" s="28"/>
      <c r="I265" s="28"/>
      <c r="J265" s="28"/>
      <c r="K265" s="28"/>
      <c r="L265" s="51"/>
    </row>
    <row r="266" spans="1:12" ht="26.1" customHeight="1" x14ac:dyDescent="0.25">
      <c r="A266" s="90"/>
      <c r="B266" s="22">
        <f>IFERROR(IF(MONTH(B265+1)&lt;&gt;MONTH(B265),"",B265+1),"")</f>
        <v>46142</v>
      </c>
      <c r="C266" s="12" t="str">
        <f t="shared" si="23"/>
        <v>Do</v>
      </c>
      <c r="D266" s="13" t="str">
        <f t="shared" si="22"/>
        <v/>
      </c>
      <c r="E266" s="20" t="str">
        <f>IFERROR(IF(B266&lt;&gt;"",VLOOKUP(B266,Einstellungen!$B$7:$C$122,2,FALSE),""),"")</f>
        <v/>
      </c>
      <c r="F266" s="27"/>
      <c r="G266" s="28"/>
      <c r="H266" s="28"/>
      <c r="I266" s="28"/>
      <c r="J266" s="28"/>
      <c r="K266" s="28"/>
      <c r="L266" s="51"/>
    </row>
    <row r="267" spans="1:12" ht="26.1" customHeight="1" thickBot="1" x14ac:dyDescent="0.3">
      <c r="A267" s="90"/>
      <c r="B267" s="64" t="str">
        <f>IFERROR(IF(MONTH(B266+1)&lt;&gt;MONTH(B266),"",B266+1),"")</f>
        <v/>
      </c>
      <c r="C267" s="65" t="str">
        <f t="shared" si="23"/>
        <v/>
      </c>
      <c r="D267" s="66" t="str">
        <f t="shared" si="22"/>
        <v/>
      </c>
      <c r="E267" s="67" t="str">
        <f>IFERROR(IF(B267&lt;&gt;"",VLOOKUP(B267,Einstellungen!$B$7:$C$122,2,FALSE),""),"")</f>
        <v/>
      </c>
      <c r="F267" s="61"/>
      <c r="G267" s="62"/>
      <c r="H267" s="62"/>
      <c r="I267" s="62"/>
      <c r="J267" s="62"/>
      <c r="K267" s="62"/>
      <c r="L267" s="63"/>
    </row>
    <row r="268" spans="1:12" ht="26.1" customHeight="1" thickBot="1" x14ac:dyDescent="0.3">
      <c r="A268" s="91"/>
      <c r="B268" s="84"/>
      <c r="C268" s="85"/>
      <c r="D268" s="85"/>
      <c r="E268" s="60"/>
      <c r="F268" s="29">
        <f>SUM(F237:F267)</f>
        <v>0</v>
      </c>
      <c r="G268" s="29">
        <f t="shared" ref="G268:K268" si="26">SUM(G237:G267)</f>
        <v>0</v>
      </c>
      <c r="H268" s="29">
        <f t="shared" si="26"/>
        <v>0</v>
      </c>
      <c r="I268" s="29">
        <f t="shared" si="26"/>
        <v>0</v>
      </c>
      <c r="J268" s="29">
        <f t="shared" si="26"/>
        <v>0</v>
      </c>
      <c r="K268" s="29">
        <f t="shared" si="26"/>
        <v>0</v>
      </c>
      <c r="L268" s="52"/>
    </row>
    <row r="269" spans="1:12" ht="26.1" customHeight="1" thickTop="1" thickBot="1" x14ac:dyDescent="0.3">
      <c r="A269" s="89" t="str">
        <f>TEXT(B269,"MM")&amp;"|"&amp;TEXT(B269,"JJ")</f>
        <v>05|26</v>
      </c>
      <c r="B269" s="86" t="str">
        <f>TEXT(B270,"MMMM")&amp;" "&amp;YEAR(B270)</f>
        <v>Mai 2026</v>
      </c>
      <c r="C269" s="87"/>
      <c r="D269" s="87"/>
      <c r="E269" s="87"/>
      <c r="F269" s="87"/>
      <c r="G269" s="87"/>
      <c r="H269" s="87"/>
      <c r="I269" s="87"/>
      <c r="J269" s="87"/>
      <c r="K269" s="87"/>
      <c r="L269" s="88"/>
    </row>
    <row r="270" spans="1:12" ht="26.1" customHeight="1" thickTop="1" x14ac:dyDescent="0.25">
      <c r="A270" s="90"/>
      <c r="B270" s="22">
        <f>IF(B267&lt;&gt;"",B267+1,IF(B266&lt;&gt;"",B266+1,IF(B265&lt;&gt;"",B265+1,IF(B264&lt;&gt;"",B264+1))))</f>
        <v>46143</v>
      </c>
      <c r="C270" s="12" t="str">
        <f t="shared" si="23"/>
        <v>Fr</v>
      </c>
      <c r="D270" s="13" t="str">
        <f t="shared" si="22"/>
        <v/>
      </c>
      <c r="E270" s="20" t="str">
        <f>IFERROR(IF(B270&lt;&gt;"",VLOOKUP(B270,Einstellungen!$B$7:$C$122,2,FALSE),""),"")</f>
        <v/>
      </c>
      <c r="F270" s="27"/>
      <c r="G270" s="28"/>
      <c r="H270" s="28"/>
      <c r="I270" s="28"/>
      <c r="J270" s="28"/>
      <c r="K270" s="28"/>
      <c r="L270" s="51"/>
    </row>
    <row r="271" spans="1:12" ht="26.1" customHeight="1" x14ac:dyDescent="0.25">
      <c r="A271" s="90"/>
      <c r="B271" s="22">
        <f t="shared" si="24"/>
        <v>46144</v>
      </c>
      <c r="C271" s="12" t="str">
        <f t="shared" si="23"/>
        <v>Sa</v>
      </c>
      <c r="D271" s="13" t="str">
        <f t="shared" si="22"/>
        <v/>
      </c>
      <c r="E271" s="20" t="str">
        <f>IFERROR(IF(B271&lt;&gt;"",VLOOKUP(B271,Einstellungen!$B$7:$C$122,2,FALSE),""),"")</f>
        <v/>
      </c>
      <c r="F271" s="27"/>
      <c r="G271" s="28"/>
      <c r="H271" s="28"/>
      <c r="I271" s="28"/>
      <c r="J271" s="28"/>
      <c r="K271" s="28"/>
      <c r="L271" s="51"/>
    </row>
    <row r="272" spans="1:12" ht="26.1" customHeight="1" x14ac:dyDescent="0.25">
      <c r="A272" s="90"/>
      <c r="B272" s="22">
        <f t="shared" si="24"/>
        <v>46145</v>
      </c>
      <c r="C272" s="12" t="str">
        <f t="shared" si="23"/>
        <v>So</v>
      </c>
      <c r="D272" s="13" t="str">
        <f t="shared" si="22"/>
        <v/>
      </c>
      <c r="E272" s="20" t="str">
        <f>IFERROR(IF(B272&lt;&gt;"",VLOOKUP(B272,Einstellungen!$B$7:$C$122,2,FALSE),""),"")</f>
        <v/>
      </c>
      <c r="F272" s="27"/>
      <c r="G272" s="28"/>
      <c r="H272" s="28"/>
      <c r="I272" s="28"/>
      <c r="J272" s="28"/>
      <c r="K272" s="28"/>
      <c r="L272" s="51"/>
    </row>
    <row r="273" spans="1:12" ht="26.1" customHeight="1" x14ac:dyDescent="0.25">
      <c r="A273" s="90"/>
      <c r="B273" s="22">
        <f t="shared" si="24"/>
        <v>46146</v>
      </c>
      <c r="C273" s="12" t="str">
        <f t="shared" si="23"/>
        <v>Mo</v>
      </c>
      <c r="D273" s="13">
        <f t="shared" si="22"/>
        <v>19</v>
      </c>
      <c r="E273" s="20" t="str">
        <f>IFERROR(IF(B273&lt;&gt;"",VLOOKUP(B273,Einstellungen!$B$7:$C$122,2,FALSE),""),"")</f>
        <v/>
      </c>
      <c r="F273" s="27"/>
      <c r="G273" s="28"/>
      <c r="H273" s="28"/>
      <c r="I273" s="28"/>
      <c r="J273" s="28"/>
      <c r="K273" s="28"/>
      <c r="L273" s="51"/>
    </row>
    <row r="274" spans="1:12" ht="26.1" customHeight="1" x14ac:dyDescent="0.25">
      <c r="A274" s="90"/>
      <c r="B274" s="22">
        <f t="shared" si="24"/>
        <v>46147</v>
      </c>
      <c r="C274" s="12" t="str">
        <f t="shared" si="23"/>
        <v>Di</v>
      </c>
      <c r="D274" s="13" t="str">
        <f t="shared" si="22"/>
        <v/>
      </c>
      <c r="E274" s="20" t="str">
        <f>IFERROR(IF(B274&lt;&gt;"",VLOOKUP(B274,Einstellungen!$B$7:$C$122,2,FALSE),""),"")</f>
        <v/>
      </c>
      <c r="F274" s="27"/>
      <c r="G274" s="28"/>
      <c r="H274" s="28"/>
      <c r="I274" s="28"/>
      <c r="J274" s="28"/>
      <c r="K274" s="28"/>
      <c r="L274" s="51"/>
    </row>
    <row r="275" spans="1:12" ht="26.1" customHeight="1" x14ac:dyDescent="0.25">
      <c r="A275" s="90"/>
      <c r="B275" s="22">
        <f t="shared" si="24"/>
        <v>46148</v>
      </c>
      <c r="C275" s="12" t="str">
        <f t="shared" si="23"/>
        <v>Mi</v>
      </c>
      <c r="D275" s="13" t="str">
        <f t="shared" si="22"/>
        <v/>
      </c>
      <c r="E275" s="20" t="str">
        <f>IFERROR(IF(B275&lt;&gt;"",VLOOKUP(B275,Einstellungen!$B$7:$C$122,2,FALSE),""),"")</f>
        <v/>
      </c>
      <c r="F275" s="27"/>
      <c r="G275" s="28"/>
      <c r="H275" s="28"/>
      <c r="I275" s="28"/>
      <c r="J275" s="28"/>
      <c r="K275" s="28"/>
      <c r="L275" s="51"/>
    </row>
    <row r="276" spans="1:12" ht="26.1" customHeight="1" x14ac:dyDescent="0.25">
      <c r="A276" s="90"/>
      <c r="B276" s="22">
        <f t="shared" si="24"/>
        <v>46149</v>
      </c>
      <c r="C276" s="12" t="str">
        <f t="shared" si="23"/>
        <v>Do</v>
      </c>
      <c r="D276" s="13" t="str">
        <f t="shared" si="22"/>
        <v/>
      </c>
      <c r="E276" s="20" t="str">
        <f>IFERROR(IF(B276&lt;&gt;"",VLOOKUP(B276,Einstellungen!$B$7:$C$122,2,FALSE),""),"")</f>
        <v/>
      </c>
      <c r="F276" s="27"/>
      <c r="G276" s="28"/>
      <c r="H276" s="28"/>
      <c r="I276" s="28"/>
      <c r="J276" s="28"/>
      <c r="K276" s="28"/>
      <c r="L276" s="51"/>
    </row>
    <row r="277" spans="1:12" ht="26.1" customHeight="1" x14ac:dyDescent="0.25">
      <c r="A277" s="90"/>
      <c r="B277" s="22">
        <f t="shared" si="24"/>
        <v>46150</v>
      </c>
      <c r="C277" s="12" t="str">
        <f t="shared" si="23"/>
        <v>Fr</v>
      </c>
      <c r="D277" s="13" t="str">
        <f t="shared" si="22"/>
        <v/>
      </c>
      <c r="E277" s="20" t="str">
        <f>IFERROR(IF(B277&lt;&gt;"",VLOOKUP(B277,Einstellungen!$B$7:$C$122,2,FALSE),""),"")</f>
        <v/>
      </c>
      <c r="F277" s="27"/>
      <c r="G277" s="28"/>
      <c r="H277" s="28"/>
      <c r="I277" s="28"/>
      <c r="J277" s="28"/>
      <c r="K277" s="28"/>
      <c r="L277" s="51"/>
    </row>
    <row r="278" spans="1:12" ht="26.1" customHeight="1" x14ac:dyDescent="0.25">
      <c r="A278" s="90"/>
      <c r="B278" s="22">
        <f t="shared" si="24"/>
        <v>46151</v>
      </c>
      <c r="C278" s="12" t="str">
        <f t="shared" si="23"/>
        <v>Sa</v>
      </c>
      <c r="D278" s="13" t="str">
        <f t="shared" si="22"/>
        <v/>
      </c>
      <c r="E278" s="20" t="str">
        <f>IFERROR(IF(B278&lt;&gt;"",VLOOKUP(B278,Einstellungen!$B$7:$C$122,2,FALSE),""),"")</f>
        <v/>
      </c>
      <c r="F278" s="27"/>
      <c r="G278" s="28"/>
      <c r="H278" s="28"/>
      <c r="I278" s="28"/>
      <c r="J278" s="28"/>
      <c r="K278" s="28"/>
      <c r="L278" s="51"/>
    </row>
    <row r="279" spans="1:12" ht="26.1" customHeight="1" x14ac:dyDescent="0.25">
      <c r="A279" s="90"/>
      <c r="B279" s="22">
        <f t="shared" si="24"/>
        <v>46152</v>
      </c>
      <c r="C279" s="12" t="str">
        <f t="shared" si="23"/>
        <v>So</v>
      </c>
      <c r="D279" s="13" t="str">
        <f t="shared" si="22"/>
        <v/>
      </c>
      <c r="E279" s="20" t="str">
        <f>IFERROR(IF(B279&lt;&gt;"",VLOOKUP(B279,Einstellungen!$B$7:$C$122,2,FALSE),""),"")</f>
        <v/>
      </c>
      <c r="F279" s="27"/>
      <c r="G279" s="28"/>
      <c r="H279" s="28"/>
      <c r="I279" s="28"/>
      <c r="J279" s="28"/>
      <c r="K279" s="28"/>
      <c r="L279" s="51"/>
    </row>
    <row r="280" spans="1:12" ht="26.1" customHeight="1" x14ac:dyDescent="0.25">
      <c r="A280" s="90"/>
      <c r="B280" s="22">
        <f t="shared" si="24"/>
        <v>46153</v>
      </c>
      <c r="C280" s="12" t="str">
        <f t="shared" si="23"/>
        <v>Mo</v>
      </c>
      <c r="D280" s="13">
        <f t="shared" si="22"/>
        <v>20</v>
      </c>
      <c r="E280" s="20" t="str">
        <f>IFERROR(IF(B280&lt;&gt;"",VLOOKUP(B280,Einstellungen!$B$7:$C$122,2,FALSE),""),"")</f>
        <v/>
      </c>
      <c r="F280" s="27"/>
      <c r="G280" s="28"/>
      <c r="H280" s="28"/>
      <c r="I280" s="28"/>
      <c r="J280" s="28"/>
      <c r="K280" s="28"/>
      <c r="L280" s="51"/>
    </row>
    <row r="281" spans="1:12" ht="26.1" customHeight="1" x14ac:dyDescent="0.25">
      <c r="A281" s="90"/>
      <c r="B281" s="22">
        <f t="shared" si="24"/>
        <v>46154</v>
      </c>
      <c r="C281" s="12" t="str">
        <f t="shared" si="23"/>
        <v>Di</v>
      </c>
      <c r="D281" s="13" t="str">
        <f t="shared" si="22"/>
        <v/>
      </c>
      <c r="E281" s="20" t="str">
        <f>IFERROR(IF(B281&lt;&gt;"",VLOOKUP(B281,Einstellungen!$B$7:$C$122,2,FALSE),""),"")</f>
        <v/>
      </c>
      <c r="F281" s="27"/>
      <c r="G281" s="28"/>
      <c r="H281" s="28"/>
      <c r="I281" s="28"/>
      <c r="J281" s="28"/>
      <c r="K281" s="28"/>
      <c r="L281" s="51"/>
    </row>
    <row r="282" spans="1:12" ht="26.1" customHeight="1" x14ac:dyDescent="0.25">
      <c r="A282" s="90"/>
      <c r="B282" s="22">
        <f t="shared" si="24"/>
        <v>46155</v>
      </c>
      <c r="C282" s="12" t="str">
        <f t="shared" si="23"/>
        <v>Mi</v>
      </c>
      <c r="D282" s="13" t="str">
        <f t="shared" si="22"/>
        <v/>
      </c>
      <c r="E282" s="20" t="str">
        <f>IFERROR(IF(B282&lt;&gt;"",VLOOKUP(B282,Einstellungen!$B$7:$C$122,2,FALSE),""),"")</f>
        <v/>
      </c>
      <c r="F282" s="27"/>
      <c r="G282" s="28"/>
      <c r="H282" s="28"/>
      <c r="I282" s="28"/>
      <c r="J282" s="28"/>
      <c r="K282" s="28"/>
      <c r="L282" s="51"/>
    </row>
    <row r="283" spans="1:12" ht="26.1" customHeight="1" x14ac:dyDescent="0.25">
      <c r="A283" s="90"/>
      <c r="B283" s="22">
        <f t="shared" si="24"/>
        <v>46156</v>
      </c>
      <c r="C283" s="12" t="str">
        <f t="shared" si="23"/>
        <v>Do</v>
      </c>
      <c r="D283" s="13" t="str">
        <f t="shared" ref="D283:D351" si="27">IF(TEXT(B283,"TTT")="Mo",WEEKNUM(B283,21),"")</f>
        <v/>
      </c>
      <c r="E283" s="20" t="str">
        <f>IFERROR(IF(B283&lt;&gt;"",VLOOKUP(B283,Einstellungen!$B$7:$C$122,2,FALSE),""),"")</f>
        <v/>
      </c>
      <c r="F283" s="27"/>
      <c r="G283" s="28"/>
      <c r="H283" s="28"/>
      <c r="I283" s="28"/>
      <c r="J283" s="28"/>
      <c r="K283" s="28"/>
      <c r="L283" s="51"/>
    </row>
    <row r="284" spans="1:12" ht="26.1" customHeight="1" x14ac:dyDescent="0.25">
      <c r="A284" s="90"/>
      <c r="B284" s="22">
        <f t="shared" si="24"/>
        <v>46157</v>
      </c>
      <c r="C284" s="12" t="str">
        <f t="shared" ref="C284:C352" si="28">TEXT(B284,"TTT")</f>
        <v>Fr</v>
      </c>
      <c r="D284" s="13" t="str">
        <f t="shared" si="27"/>
        <v/>
      </c>
      <c r="E284" s="20" t="str">
        <f>IFERROR(IF(B284&lt;&gt;"",VLOOKUP(B284,Einstellungen!$B$7:$C$122,2,FALSE),""),"")</f>
        <v/>
      </c>
      <c r="F284" s="27"/>
      <c r="G284" s="28"/>
      <c r="H284" s="28"/>
      <c r="I284" s="28"/>
      <c r="J284" s="28"/>
      <c r="K284" s="28"/>
      <c r="L284" s="51"/>
    </row>
    <row r="285" spans="1:12" ht="26.1" customHeight="1" x14ac:dyDescent="0.25">
      <c r="A285" s="90"/>
      <c r="B285" s="22">
        <f t="shared" ref="B285:B353" si="29">B284+1</f>
        <v>46158</v>
      </c>
      <c r="C285" s="12" t="str">
        <f t="shared" si="28"/>
        <v>Sa</v>
      </c>
      <c r="D285" s="13" t="str">
        <f t="shared" si="27"/>
        <v/>
      </c>
      <c r="E285" s="20" t="str">
        <f>IFERROR(IF(B285&lt;&gt;"",VLOOKUP(B285,Einstellungen!$B$7:$C$122,2,FALSE),""),"")</f>
        <v/>
      </c>
      <c r="F285" s="27"/>
      <c r="G285" s="28"/>
      <c r="H285" s="28"/>
      <c r="I285" s="28"/>
      <c r="J285" s="28"/>
      <c r="K285" s="28"/>
      <c r="L285" s="51"/>
    </row>
    <row r="286" spans="1:12" ht="26.1" customHeight="1" x14ac:dyDescent="0.25">
      <c r="A286" s="90"/>
      <c r="B286" s="22">
        <f t="shared" si="29"/>
        <v>46159</v>
      </c>
      <c r="C286" s="12" t="str">
        <f t="shared" si="28"/>
        <v>So</v>
      </c>
      <c r="D286" s="13" t="str">
        <f t="shared" si="27"/>
        <v/>
      </c>
      <c r="E286" s="20" t="str">
        <f>IFERROR(IF(B286&lt;&gt;"",VLOOKUP(B286,Einstellungen!$B$7:$C$122,2,FALSE),""),"")</f>
        <v/>
      </c>
      <c r="F286" s="27"/>
      <c r="G286" s="28"/>
      <c r="H286" s="28"/>
      <c r="I286" s="28"/>
      <c r="J286" s="28"/>
      <c r="K286" s="28"/>
      <c r="L286" s="51"/>
    </row>
    <row r="287" spans="1:12" ht="26.1" customHeight="1" x14ac:dyDescent="0.25">
      <c r="A287" s="90"/>
      <c r="B287" s="22">
        <f t="shared" si="29"/>
        <v>46160</v>
      </c>
      <c r="C287" s="12" t="str">
        <f t="shared" si="28"/>
        <v>Mo</v>
      </c>
      <c r="D287" s="13">
        <f t="shared" si="27"/>
        <v>21</v>
      </c>
      <c r="E287" s="20" t="str">
        <f>IFERROR(IF(B287&lt;&gt;"",VLOOKUP(B287,Einstellungen!$B$7:$C$122,2,FALSE),""),"")</f>
        <v/>
      </c>
      <c r="F287" s="27"/>
      <c r="G287" s="28"/>
      <c r="H287" s="28"/>
      <c r="I287" s="28"/>
      <c r="J287" s="28"/>
      <c r="K287" s="28"/>
      <c r="L287" s="51"/>
    </row>
    <row r="288" spans="1:12" ht="26.1" customHeight="1" x14ac:dyDescent="0.25">
      <c r="A288" s="90"/>
      <c r="B288" s="22">
        <f t="shared" si="29"/>
        <v>46161</v>
      </c>
      <c r="C288" s="12" t="str">
        <f t="shared" si="28"/>
        <v>Di</v>
      </c>
      <c r="D288" s="13" t="str">
        <f t="shared" si="27"/>
        <v/>
      </c>
      <c r="E288" s="20" t="str">
        <f>IFERROR(IF(B288&lt;&gt;"",VLOOKUP(B288,Einstellungen!$B$7:$C$122,2,FALSE),""),"")</f>
        <v/>
      </c>
      <c r="F288" s="27"/>
      <c r="G288" s="28"/>
      <c r="H288" s="28"/>
      <c r="I288" s="28"/>
      <c r="J288" s="28"/>
      <c r="K288" s="28"/>
      <c r="L288" s="51"/>
    </row>
    <row r="289" spans="1:12" ht="26.1" customHeight="1" x14ac:dyDescent="0.25">
      <c r="A289" s="90"/>
      <c r="B289" s="22">
        <f t="shared" si="29"/>
        <v>46162</v>
      </c>
      <c r="C289" s="12" t="str">
        <f t="shared" si="28"/>
        <v>Mi</v>
      </c>
      <c r="D289" s="13" t="str">
        <f t="shared" si="27"/>
        <v/>
      </c>
      <c r="E289" s="20" t="str">
        <f>IFERROR(IF(B289&lt;&gt;"",VLOOKUP(B289,Einstellungen!$B$7:$C$122,2,FALSE),""),"")</f>
        <v/>
      </c>
      <c r="F289" s="27"/>
      <c r="G289" s="28"/>
      <c r="H289" s="28"/>
      <c r="I289" s="28"/>
      <c r="J289" s="28"/>
      <c r="K289" s="28"/>
      <c r="L289" s="51"/>
    </row>
    <row r="290" spans="1:12" ht="26.1" customHeight="1" x14ac:dyDescent="0.25">
      <c r="A290" s="90"/>
      <c r="B290" s="22">
        <f t="shared" si="29"/>
        <v>46163</v>
      </c>
      <c r="C290" s="12" t="str">
        <f t="shared" si="28"/>
        <v>Do</v>
      </c>
      <c r="D290" s="13" t="str">
        <f t="shared" si="27"/>
        <v/>
      </c>
      <c r="E290" s="20" t="str">
        <f>IFERROR(IF(B290&lt;&gt;"",VLOOKUP(B290,Einstellungen!$B$7:$C$122,2,FALSE),""),"")</f>
        <v/>
      </c>
      <c r="F290" s="27"/>
      <c r="G290" s="28"/>
      <c r="H290" s="28"/>
      <c r="I290" s="28"/>
      <c r="J290" s="28"/>
      <c r="K290" s="28"/>
      <c r="L290" s="51"/>
    </row>
    <row r="291" spans="1:12" ht="26.1" customHeight="1" x14ac:dyDescent="0.25">
      <c r="A291" s="90"/>
      <c r="B291" s="22">
        <f t="shared" si="29"/>
        <v>46164</v>
      </c>
      <c r="C291" s="12" t="str">
        <f t="shared" si="28"/>
        <v>Fr</v>
      </c>
      <c r="D291" s="13" t="str">
        <f t="shared" si="27"/>
        <v/>
      </c>
      <c r="E291" s="20" t="str">
        <f>IFERROR(IF(B291&lt;&gt;"",VLOOKUP(B291,Einstellungen!$B$7:$C$122,2,FALSE),""),"")</f>
        <v/>
      </c>
      <c r="F291" s="27"/>
      <c r="G291" s="28"/>
      <c r="H291" s="28"/>
      <c r="I291" s="28"/>
      <c r="J291" s="28"/>
      <c r="K291" s="28"/>
      <c r="L291" s="51"/>
    </row>
    <row r="292" spans="1:12" ht="26.1" customHeight="1" x14ac:dyDescent="0.25">
      <c r="A292" s="90"/>
      <c r="B292" s="22">
        <f t="shared" si="29"/>
        <v>46165</v>
      </c>
      <c r="C292" s="12" t="str">
        <f t="shared" si="28"/>
        <v>Sa</v>
      </c>
      <c r="D292" s="13" t="str">
        <f t="shared" si="27"/>
        <v/>
      </c>
      <c r="E292" s="20" t="str">
        <f>IFERROR(IF(B292&lt;&gt;"",VLOOKUP(B292,Einstellungen!$B$7:$C$122,2,FALSE),""),"")</f>
        <v/>
      </c>
      <c r="F292" s="27"/>
      <c r="G292" s="28"/>
      <c r="H292" s="28"/>
      <c r="I292" s="28"/>
      <c r="J292" s="28"/>
      <c r="K292" s="28"/>
      <c r="L292" s="51"/>
    </row>
    <row r="293" spans="1:12" ht="26.1" customHeight="1" x14ac:dyDescent="0.25">
      <c r="A293" s="90"/>
      <c r="B293" s="22">
        <f t="shared" si="29"/>
        <v>46166</v>
      </c>
      <c r="C293" s="12" t="str">
        <f t="shared" si="28"/>
        <v>So</v>
      </c>
      <c r="D293" s="13" t="str">
        <f t="shared" si="27"/>
        <v/>
      </c>
      <c r="E293" s="20" t="str">
        <f>IFERROR(IF(B293&lt;&gt;"",VLOOKUP(B293,Einstellungen!$B$7:$C$122,2,FALSE),""),"")</f>
        <v/>
      </c>
      <c r="F293" s="27"/>
      <c r="G293" s="28"/>
      <c r="H293" s="28"/>
      <c r="I293" s="28"/>
      <c r="J293" s="28"/>
      <c r="K293" s="28"/>
      <c r="L293" s="51"/>
    </row>
    <row r="294" spans="1:12" ht="26.1" customHeight="1" x14ac:dyDescent="0.25">
      <c r="A294" s="90"/>
      <c r="B294" s="22">
        <f t="shared" si="29"/>
        <v>46167</v>
      </c>
      <c r="C294" s="12" t="str">
        <f t="shared" si="28"/>
        <v>Mo</v>
      </c>
      <c r="D294" s="13">
        <f t="shared" si="27"/>
        <v>22</v>
      </c>
      <c r="E294" s="20" t="str">
        <f>IFERROR(IF(B294&lt;&gt;"",VLOOKUP(B294,Einstellungen!$B$7:$C$122,2,FALSE),""),"")</f>
        <v/>
      </c>
      <c r="F294" s="27"/>
      <c r="G294" s="28"/>
      <c r="H294" s="28"/>
      <c r="I294" s="28"/>
      <c r="J294" s="28"/>
      <c r="K294" s="28"/>
      <c r="L294" s="51"/>
    </row>
    <row r="295" spans="1:12" ht="26.1" customHeight="1" x14ac:dyDescent="0.25">
      <c r="A295" s="90"/>
      <c r="B295" s="22">
        <f t="shared" si="29"/>
        <v>46168</v>
      </c>
      <c r="C295" s="12" t="str">
        <f t="shared" si="28"/>
        <v>Di</v>
      </c>
      <c r="D295" s="13" t="str">
        <f t="shared" si="27"/>
        <v/>
      </c>
      <c r="E295" s="20" t="str">
        <f>IFERROR(IF(B295&lt;&gt;"",VLOOKUP(B295,Einstellungen!$B$7:$C$122,2,FALSE),""),"")</f>
        <v/>
      </c>
      <c r="F295" s="27"/>
      <c r="G295" s="28"/>
      <c r="H295" s="28"/>
      <c r="I295" s="28"/>
      <c r="J295" s="28"/>
      <c r="K295" s="28"/>
      <c r="L295" s="51"/>
    </row>
    <row r="296" spans="1:12" ht="26.1" customHeight="1" x14ac:dyDescent="0.25">
      <c r="A296" s="90"/>
      <c r="B296" s="22">
        <f t="shared" si="29"/>
        <v>46169</v>
      </c>
      <c r="C296" s="12" t="str">
        <f t="shared" si="28"/>
        <v>Mi</v>
      </c>
      <c r="D296" s="13" t="str">
        <f t="shared" si="27"/>
        <v/>
      </c>
      <c r="E296" s="20" t="str">
        <f>IFERROR(IF(B296&lt;&gt;"",VLOOKUP(B296,Einstellungen!$B$7:$C$122,2,FALSE),""),"")</f>
        <v/>
      </c>
      <c r="F296" s="27"/>
      <c r="G296" s="28"/>
      <c r="H296" s="28"/>
      <c r="I296" s="28"/>
      <c r="J296" s="28"/>
      <c r="K296" s="28"/>
      <c r="L296" s="51"/>
    </row>
    <row r="297" spans="1:12" ht="26.1" customHeight="1" x14ac:dyDescent="0.25">
      <c r="A297" s="90"/>
      <c r="B297" s="22">
        <f t="shared" si="29"/>
        <v>46170</v>
      </c>
      <c r="C297" s="12" t="str">
        <f t="shared" si="28"/>
        <v>Do</v>
      </c>
      <c r="D297" s="13" t="str">
        <f t="shared" si="27"/>
        <v/>
      </c>
      <c r="E297" s="20" t="str">
        <f>IFERROR(IF(B297&lt;&gt;"",VLOOKUP(B297,Einstellungen!$B$7:$C$122,2,FALSE),""),"")</f>
        <v/>
      </c>
      <c r="F297" s="27"/>
      <c r="G297" s="28"/>
      <c r="H297" s="28"/>
      <c r="I297" s="28"/>
      <c r="J297" s="28"/>
      <c r="K297" s="28"/>
      <c r="L297" s="51"/>
    </row>
    <row r="298" spans="1:12" ht="26.1" customHeight="1" x14ac:dyDescent="0.25">
      <c r="A298" s="90"/>
      <c r="B298" s="22">
        <f>IFERROR(IF(MONTH(B297+1)&lt;&gt;MONTH(B297),"",B297+1),"")</f>
        <v>46171</v>
      </c>
      <c r="C298" s="12" t="str">
        <f t="shared" ref="C298" si="30">TEXT(B298,"TTT")</f>
        <v>Fr</v>
      </c>
      <c r="D298" s="13" t="str">
        <f t="shared" ref="D298" si="31">IF(TEXT(B298,"TTT")="Mo",WEEKNUM(B298,21),"")</f>
        <v/>
      </c>
      <c r="E298" s="20" t="str">
        <f>IFERROR(IF(B298&lt;&gt;"",VLOOKUP(B298,Einstellungen!$B$7:$C$122,2,FALSE),""),"")</f>
        <v/>
      </c>
      <c r="F298" s="27"/>
      <c r="G298" s="28"/>
      <c r="H298" s="28"/>
      <c r="I298" s="28"/>
      <c r="J298" s="28"/>
      <c r="K298" s="28"/>
      <c r="L298" s="51"/>
    </row>
    <row r="299" spans="1:12" ht="26.1" customHeight="1" x14ac:dyDescent="0.25">
      <c r="A299" s="90"/>
      <c r="B299" s="22">
        <f>IFERROR(IF(MONTH(B298+1)&lt;&gt;MONTH(B298),"",B298+1),"")</f>
        <v>46172</v>
      </c>
      <c r="C299" s="12" t="str">
        <f t="shared" si="28"/>
        <v>Sa</v>
      </c>
      <c r="D299" s="13" t="str">
        <f t="shared" si="27"/>
        <v/>
      </c>
      <c r="E299" s="20" t="str">
        <f>IFERROR(IF(B299&lt;&gt;"",VLOOKUP(B299,Einstellungen!$B$7:$C$122,2,FALSE),""),"")</f>
        <v/>
      </c>
      <c r="F299" s="27"/>
      <c r="G299" s="28"/>
      <c r="H299" s="28"/>
      <c r="I299" s="28"/>
      <c r="J299" s="28"/>
      <c r="K299" s="28"/>
      <c r="L299" s="51"/>
    </row>
    <row r="300" spans="1:12" ht="26.1" customHeight="1" thickBot="1" x14ac:dyDescent="0.3">
      <c r="A300" s="90"/>
      <c r="B300" s="64">
        <f>IFERROR(IF(MONTH(B299+1)&lt;&gt;MONTH(B299),"",B299+1),"")</f>
        <v>46173</v>
      </c>
      <c r="C300" s="65" t="str">
        <f t="shared" si="28"/>
        <v>So</v>
      </c>
      <c r="D300" s="66" t="str">
        <f t="shared" si="27"/>
        <v/>
      </c>
      <c r="E300" s="67" t="str">
        <f>IFERROR(IF(B300&lt;&gt;"",VLOOKUP(B300,Einstellungen!$B$7:$C$122,2,FALSE),""),"")</f>
        <v/>
      </c>
      <c r="F300" s="61"/>
      <c r="G300" s="62"/>
      <c r="H300" s="62"/>
      <c r="I300" s="62"/>
      <c r="J300" s="62"/>
      <c r="K300" s="62"/>
      <c r="L300" s="63"/>
    </row>
    <row r="301" spans="1:12" ht="26.1" customHeight="1" thickBot="1" x14ac:dyDescent="0.3">
      <c r="A301" s="90"/>
      <c r="B301" s="84"/>
      <c r="C301" s="85"/>
      <c r="D301" s="85"/>
      <c r="E301" s="60"/>
      <c r="F301" s="29">
        <f>SUM(F270:F300)</f>
        <v>0</v>
      </c>
      <c r="G301" s="29">
        <f t="shared" ref="G301:K301" si="32">SUM(G270:G300)</f>
        <v>0</v>
      </c>
      <c r="H301" s="29">
        <f t="shared" si="32"/>
        <v>0</v>
      </c>
      <c r="I301" s="29">
        <f t="shared" si="32"/>
        <v>0</v>
      </c>
      <c r="J301" s="29">
        <f t="shared" si="32"/>
        <v>0</v>
      </c>
      <c r="K301" s="29">
        <f t="shared" si="32"/>
        <v>0</v>
      </c>
      <c r="L301" s="52"/>
    </row>
    <row r="302" spans="1:12" ht="26.1" customHeight="1" thickTop="1" thickBot="1" x14ac:dyDescent="0.3">
      <c r="A302" s="89" t="str">
        <f>TEXT(B302,"MM")&amp;"|"&amp;TEXT(B302,"JJ")</f>
        <v>06|26</v>
      </c>
      <c r="B302" s="86" t="str">
        <f>TEXT(B303,"MMMM")&amp;" "&amp;YEAR(B303)</f>
        <v>Juni 2026</v>
      </c>
      <c r="C302" s="87"/>
      <c r="D302" s="87"/>
      <c r="E302" s="87"/>
      <c r="F302" s="87"/>
      <c r="G302" s="87"/>
      <c r="H302" s="87"/>
      <c r="I302" s="87"/>
      <c r="J302" s="87"/>
      <c r="K302" s="87"/>
      <c r="L302" s="88"/>
    </row>
    <row r="303" spans="1:12" ht="26.1" customHeight="1" thickTop="1" x14ac:dyDescent="0.25">
      <c r="A303" s="90"/>
      <c r="B303" s="22">
        <f>IF(B300&lt;&gt;"",B300+1,IF(B299&lt;&gt;"",B299+1,IF(B298&lt;&gt;"",B298+1,IF(B297&lt;&gt;"",B297+1))))</f>
        <v>46174</v>
      </c>
      <c r="C303" s="12" t="str">
        <f t="shared" si="28"/>
        <v>Mo</v>
      </c>
      <c r="D303" s="13">
        <f t="shared" si="27"/>
        <v>23</v>
      </c>
      <c r="E303" s="72" t="str">
        <f>IFERROR(IF(B303&lt;&gt;"",VLOOKUP(B303,Einstellungen!$B$7:$C$122,2,FALSE),""),"")</f>
        <v/>
      </c>
      <c r="F303" s="27"/>
      <c r="G303" s="28"/>
      <c r="H303" s="28"/>
      <c r="I303" s="28"/>
      <c r="J303" s="28"/>
      <c r="K303" s="28"/>
      <c r="L303" s="51"/>
    </row>
    <row r="304" spans="1:12" ht="26.1" customHeight="1" x14ac:dyDescent="0.25">
      <c r="A304" s="90"/>
      <c r="B304" s="22">
        <f t="shared" si="29"/>
        <v>46175</v>
      </c>
      <c r="C304" s="12" t="str">
        <f t="shared" si="28"/>
        <v>Di</v>
      </c>
      <c r="D304" s="13" t="str">
        <f t="shared" si="27"/>
        <v/>
      </c>
      <c r="E304" s="20" t="str">
        <f>IFERROR(IF(B304&lt;&gt;"",VLOOKUP(B304,Einstellungen!$B$7:$C$122,2,FALSE),""),"")</f>
        <v/>
      </c>
      <c r="F304" s="27"/>
      <c r="G304" s="28"/>
      <c r="H304" s="28"/>
      <c r="I304" s="28"/>
      <c r="J304" s="28"/>
      <c r="K304" s="28"/>
      <c r="L304" s="51"/>
    </row>
    <row r="305" spans="1:12" ht="26.1" customHeight="1" x14ac:dyDescent="0.25">
      <c r="A305" s="90"/>
      <c r="B305" s="22">
        <f t="shared" si="29"/>
        <v>46176</v>
      </c>
      <c r="C305" s="12" t="str">
        <f t="shared" si="28"/>
        <v>Mi</v>
      </c>
      <c r="D305" s="13" t="str">
        <f t="shared" si="27"/>
        <v/>
      </c>
      <c r="E305" s="20" t="str">
        <f>IFERROR(IF(B305&lt;&gt;"",VLOOKUP(B305,Einstellungen!$B$7:$C$122,2,FALSE),""),"")</f>
        <v/>
      </c>
      <c r="F305" s="27"/>
      <c r="G305" s="28"/>
      <c r="H305" s="28"/>
      <c r="I305" s="28"/>
      <c r="J305" s="28"/>
      <c r="K305" s="28"/>
      <c r="L305" s="51"/>
    </row>
    <row r="306" spans="1:12" ht="26.1" customHeight="1" x14ac:dyDescent="0.25">
      <c r="A306" s="90"/>
      <c r="B306" s="22">
        <f t="shared" si="29"/>
        <v>46177</v>
      </c>
      <c r="C306" s="12" t="str">
        <f t="shared" si="28"/>
        <v>Do</v>
      </c>
      <c r="D306" s="13" t="str">
        <f t="shared" si="27"/>
        <v/>
      </c>
      <c r="E306" s="20" t="str">
        <f>IFERROR(IF(B306&lt;&gt;"",VLOOKUP(B306,Einstellungen!$B$7:$C$122,2,FALSE),""),"")</f>
        <v/>
      </c>
      <c r="F306" s="27"/>
      <c r="G306" s="28"/>
      <c r="H306" s="28"/>
      <c r="I306" s="28"/>
      <c r="J306" s="28"/>
      <c r="K306" s="28"/>
      <c r="L306" s="51"/>
    </row>
    <row r="307" spans="1:12" ht="26.1" customHeight="1" x14ac:dyDescent="0.25">
      <c r="A307" s="90"/>
      <c r="B307" s="22">
        <f t="shared" si="29"/>
        <v>46178</v>
      </c>
      <c r="C307" s="12" t="str">
        <f t="shared" si="28"/>
        <v>Fr</v>
      </c>
      <c r="D307" s="13" t="str">
        <f t="shared" si="27"/>
        <v/>
      </c>
      <c r="E307" s="20" t="str">
        <f>IFERROR(IF(B307&lt;&gt;"",VLOOKUP(B307,Einstellungen!$B$7:$C$122,2,FALSE),""),"")</f>
        <v/>
      </c>
      <c r="F307" s="27"/>
      <c r="G307" s="28"/>
      <c r="H307" s="28"/>
      <c r="I307" s="28"/>
      <c r="J307" s="28"/>
      <c r="K307" s="28"/>
      <c r="L307" s="51"/>
    </row>
    <row r="308" spans="1:12" ht="26.1" customHeight="1" x14ac:dyDescent="0.25">
      <c r="A308" s="90"/>
      <c r="B308" s="22">
        <f t="shared" si="29"/>
        <v>46179</v>
      </c>
      <c r="C308" s="12" t="str">
        <f t="shared" si="28"/>
        <v>Sa</v>
      </c>
      <c r="D308" s="13" t="str">
        <f t="shared" si="27"/>
        <v/>
      </c>
      <c r="E308" s="20" t="str">
        <f>IFERROR(IF(B308&lt;&gt;"",VLOOKUP(B308,Einstellungen!$B$7:$C$122,2,FALSE),""),"")</f>
        <v/>
      </c>
      <c r="F308" s="27"/>
      <c r="G308" s="28"/>
      <c r="H308" s="28"/>
      <c r="I308" s="28"/>
      <c r="J308" s="28"/>
      <c r="K308" s="28"/>
      <c r="L308" s="51"/>
    </row>
    <row r="309" spans="1:12" ht="26.1" customHeight="1" x14ac:dyDescent="0.25">
      <c r="A309" s="90"/>
      <c r="B309" s="22">
        <f t="shared" si="29"/>
        <v>46180</v>
      </c>
      <c r="C309" s="12" t="str">
        <f t="shared" si="28"/>
        <v>So</v>
      </c>
      <c r="D309" s="13" t="str">
        <f t="shared" si="27"/>
        <v/>
      </c>
      <c r="E309" s="20" t="str">
        <f>IFERROR(IF(B309&lt;&gt;"",VLOOKUP(B309,Einstellungen!$B$7:$C$122,2,FALSE),""),"")</f>
        <v/>
      </c>
      <c r="F309" s="27"/>
      <c r="G309" s="28"/>
      <c r="H309" s="28"/>
      <c r="I309" s="28"/>
      <c r="J309" s="28"/>
      <c r="K309" s="28"/>
      <c r="L309" s="51"/>
    </row>
    <row r="310" spans="1:12" ht="26.1" customHeight="1" x14ac:dyDescent="0.25">
      <c r="A310" s="90"/>
      <c r="B310" s="22">
        <f t="shared" si="29"/>
        <v>46181</v>
      </c>
      <c r="C310" s="12" t="str">
        <f t="shared" si="28"/>
        <v>Mo</v>
      </c>
      <c r="D310" s="13">
        <f t="shared" si="27"/>
        <v>24</v>
      </c>
      <c r="E310" s="20" t="str">
        <f>IFERROR(IF(B310&lt;&gt;"",VLOOKUP(B310,Einstellungen!$B$7:$C$122,2,FALSE),""),"")</f>
        <v/>
      </c>
      <c r="F310" s="27"/>
      <c r="G310" s="28"/>
      <c r="H310" s="28"/>
      <c r="I310" s="28"/>
      <c r="J310" s="28"/>
      <c r="K310" s="28"/>
      <c r="L310" s="51"/>
    </row>
    <row r="311" spans="1:12" ht="26.1" customHeight="1" x14ac:dyDescent="0.25">
      <c r="A311" s="90"/>
      <c r="B311" s="22">
        <f t="shared" si="29"/>
        <v>46182</v>
      </c>
      <c r="C311" s="12" t="str">
        <f t="shared" si="28"/>
        <v>Di</v>
      </c>
      <c r="D311" s="13" t="str">
        <f t="shared" si="27"/>
        <v/>
      </c>
      <c r="E311" s="20" t="str">
        <f>IFERROR(IF(B311&lt;&gt;"",VLOOKUP(B311,Einstellungen!$B$7:$C$122,2,FALSE),""),"")</f>
        <v/>
      </c>
      <c r="F311" s="27"/>
      <c r="G311" s="28"/>
      <c r="H311" s="28"/>
      <c r="I311" s="28"/>
      <c r="J311" s="28"/>
      <c r="K311" s="28"/>
      <c r="L311" s="51"/>
    </row>
    <row r="312" spans="1:12" ht="26.1" customHeight="1" x14ac:dyDescent="0.25">
      <c r="A312" s="90"/>
      <c r="B312" s="22">
        <f t="shared" si="29"/>
        <v>46183</v>
      </c>
      <c r="C312" s="12" t="str">
        <f t="shared" si="28"/>
        <v>Mi</v>
      </c>
      <c r="D312" s="13" t="str">
        <f t="shared" si="27"/>
        <v/>
      </c>
      <c r="E312" s="20" t="str">
        <f>IFERROR(IF(B312&lt;&gt;"",VLOOKUP(B312,Einstellungen!$B$7:$C$122,2,FALSE),""),"")</f>
        <v/>
      </c>
      <c r="F312" s="27"/>
      <c r="G312" s="28"/>
      <c r="H312" s="28"/>
      <c r="I312" s="28"/>
      <c r="J312" s="28"/>
      <c r="K312" s="28"/>
      <c r="L312" s="51"/>
    </row>
    <row r="313" spans="1:12" ht="26.1" customHeight="1" x14ac:dyDescent="0.25">
      <c r="A313" s="90"/>
      <c r="B313" s="22">
        <f t="shared" si="29"/>
        <v>46184</v>
      </c>
      <c r="C313" s="12" t="str">
        <f t="shared" si="28"/>
        <v>Do</v>
      </c>
      <c r="D313" s="13" t="str">
        <f t="shared" si="27"/>
        <v/>
      </c>
      <c r="E313" s="20" t="str">
        <f>IFERROR(IF(B313&lt;&gt;"",VLOOKUP(B313,Einstellungen!$B$7:$C$122,2,FALSE),""),"")</f>
        <v/>
      </c>
      <c r="F313" s="27"/>
      <c r="G313" s="28"/>
      <c r="H313" s="28"/>
      <c r="I313" s="28"/>
      <c r="J313" s="28"/>
      <c r="K313" s="28"/>
      <c r="L313" s="51"/>
    </row>
    <row r="314" spans="1:12" ht="26.1" customHeight="1" x14ac:dyDescent="0.25">
      <c r="A314" s="90"/>
      <c r="B314" s="22">
        <f t="shared" si="29"/>
        <v>46185</v>
      </c>
      <c r="C314" s="12" t="str">
        <f t="shared" si="28"/>
        <v>Fr</v>
      </c>
      <c r="D314" s="13" t="str">
        <f t="shared" si="27"/>
        <v/>
      </c>
      <c r="E314" s="20" t="str">
        <f>IFERROR(IF(B314&lt;&gt;"",VLOOKUP(B314,Einstellungen!$B$7:$C$122,2,FALSE),""),"")</f>
        <v/>
      </c>
      <c r="F314" s="27"/>
      <c r="G314" s="28"/>
      <c r="H314" s="28"/>
      <c r="I314" s="28"/>
      <c r="J314" s="28"/>
      <c r="K314" s="28"/>
      <c r="L314" s="51"/>
    </row>
    <row r="315" spans="1:12" ht="26.1" customHeight="1" x14ac:dyDescent="0.25">
      <c r="A315" s="90"/>
      <c r="B315" s="22">
        <f t="shared" si="29"/>
        <v>46186</v>
      </c>
      <c r="C315" s="12" t="str">
        <f t="shared" si="28"/>
        <v>Sa</v>
      </c>
      <c r="D315" s="13" t="str">
        <f t="shared" si="27"/>
        <v/>
      </c>
      <c r="E315" s="20" t="str">
        <f>IFERROR(IF(B315&lt;&gt;"",VLOOKUP(B315,Einstellungen!$B$7:$C$122,2,FALSE),""),"")</f>
        <v/>
      </c>
      <c r="F315" s="27"/>
      <c r="G315" s="28"/>
      <c r="H315" s="28"/>
      <c r="I315" s="28"/>
      <c r="J315" s="28"/>
      <c r="K315" s="28"/>
      <c r="L315" s="51"/>
    </row>
    <row r="316" spans="1:12" ht="26.1" customHeight="1" x14ac:dyDescent="0.25">
      <c r="A316" s="90"/>
      <c r="B316" s="22">
        <f t="shared" si="29"/>
        <v>46187</v>
      </c>
      <c r="C316" s="12" t="str">
        <f t="shared" si="28"/>
        <v>So</v>
      </c>
      <c r="D316" s="13" t="str">
        <f t="shared" si="27"/>
        <v/>
      </c>
      <c r="E316" s="20" t="str">
        <f>IFERROR(IF(B316&lt;&gt;"",VLOOKUP(B316,Einstellungen!$B$7:$C$122,2,FALSE),""),"")</f>
        <v/>
      </c>
      <c r="F316" s="27"/>
      <c r="G316" s="28"/>
      <c r="H316" s="28"/>
      <c r="I316" s="28"/>
      <c r="J316" s="28"/>
      <c r="K316" s="28"/>
      <c r="L316" s="51"/>
    </row>
    <row r="317" spans="1:12" ht="26.1" customHeight="1" x14ac:dyDescent="0.25">
      <c r="A317" s="90"/>
      <c r="B317" s="22">
        <f t="shared" si="29"/>
        <v>46188</v>
      </c>
      <c r="C317" s="12" t="str">
        <f t="shared" si="28"/>
        <v>Mo</v>
      </c>
      <c r="D317" s="13">
        <f t="shared" si="27"/>
        <v>25</v>
      </c>
      <c r="E317" s="20" t="str">
        <f>IFERROR(IF(B317&lt;&gt;"",VLOOKUP(B317,Einstellungen!$B$7:$C$122,2,FALSE),""),"")</f>
        <v/>
      </c>
      <c r="F317" s="27"/>
      <c r="G317" s="28"/>
      <c r="H317" s="28"/>
      <c r="I317" s="28"/>
      <c r="J317" s="28"/>
      <c r="K317" s="28"/>
      <c r="L317" s="51"/>
    </row>
    <row r="318" spans="1:12" ht="26.1" customHeight="1" x14ac:dyDescent="0.25">
      <c r="A318" s="90"/>
      <c r="B318" s="22">
        <f t="shared" si="29"/>
        <v>46189</v>
      </c>
      <c r="C318" s="12" t="str">
        <f t="shared" si="28"/>
        <v>Di</v>
      </c>
      <c r="D318" s="13" t="str">
        <f t="shared" si="27"/>
        <v/>
      </c>
      <c r="E318" s="20" t="str">
        <f>IFERROR(IF(B318&lt;&gt;"",VLOOKUP(B318,Einstellungen!$B$7:$C$122,2,FALSE),""),"")</f>
        <v/>
      </c>
      <c r="F318" s="27"/>
      <c r="G318" s="28"/>
      <c r="H318" s="28"/>
      <c r="I318" s="28"/>
      <c r="J318" s="28"/>
      <c r="K318" s="28"/>
      <c r="L318" s="51"/>
    </row>
    <row r="319" spans="1:12" ht="26.1" customHeight="1" x14ac:dyDescent="0.25">
      <c r="A319" s="90"/>
      <c r="B319" s="22">
        <f t="shared" si="29"/>
        <v>46190</v>
      </c>
      <c r="C319" s="12" t="str">
        <f t="shared" si="28"/>
        <v>Mi</v>
      </c>
      <c r="D319" s="13" t="str">
        <f t="shared" si="27"/>
        <v/>
      </c>
      <c r="E319" s="20" t="str">
        <f>IFERROR(IF(B319&lt;&gt;"",VLOOKUP(B319,Einstellungen!$B$7:$C$122,2,FALSE),""),"")</f>
        <v/>
      </c>
      <c r="F319" s="27"/>
      <c r="G319" s="28"/>
      <c r="H319" s="28"/>
      <c r="I319" s="28"/>
      <c r="J319" s="28"/>
      <c r="K319" s="28"/>
      <c r="L319" s="51"/>
    </row>
    <row r="320" spans="1:12" ht="26.1" customHeight="1" x14ac:dyDescent="0.25">
      <c r="A320" s="90"/>
      <c r="B320" s="22">
        <f t="shared" si="29"/>
        <v>46191</v>
      </c>
      <c r="C320" s="12" t="str">
        <f t="shared" si="28"/>
        <v>Do</v>
      </c>
      <c r="D320" s="13" t="str">
        <f t="shared" si="27"/>
        <v/>
      </c>
      <c r="E320" s="20" t="str">
        <f>IFERROR(IF(B320&lt;&gt;"",VLOOKUP(B320,Einstellungen!$B$7:$C$122,2,FALSE),""),"")</f>
        <v/>
      </c>
      <c r="F320" s="27"/>
      <c r="G320" s="28"/>
      <c r="H320" s="28"/>
      <c r="I320" s="28"/>
      <c r="J320" s="28"/>
      <c r="K320" s="28"/>
      <c r="L320" s="51"/>
    </row>
    <row r="321" spans="1:12" ht="26.1" customHeight="1" x14ac:dyDescent="0.25">
      <c r="A321" s="90"/>
      <c r="B321" s="22">
        <f t="shared" si="29"/>
        <v>46192</v>
      </c>
      <c r="C321" s="12" t="str">
        <f t="shared" si="28"/>
        <v>Fr</v>
      </c>
      <c r="D321" s="13" t="str">
        <f t="shared" si="27"/>
        <v/>
      </c>
      <c r="E321" s="20" t="str">
        <f>IFERROR(IF(B321&lt;&gt;"",VLOOKUP(B321,Einstellungen!$B$7:$C$122,2,FALSE),""),"")</f>
        <v/>
      </c>
      <c r="F321" s="27"/>
      <c r="G321" s="28"/>
      <c r="H321" s="28"/>
      <c r="I321" s="28"/>
      <c r="J321" s="28"/>
      <c r="K321" s="28"/>
      <c r="L321" s="51"/>
    </row>
    <row r="322" spans="1:12" ht="26.1" customHeight="1" x14ac:dyDescent="0.25">
      <c r="A322" s="90"/>
      <c r="B322" s="22">
        <f t="shared" si="29"/>
        <v>46193</v>
      </c>
      <c r="C322" s="12" t="str">
        <f t="shared" si="28"/>
        <v>Sa</v>
      </c>
      <c r="D322" s="13" t="str">
        <f t="shared" si="27"/>
        <v/>
      </c>
      <c r="E322" s="20" t="str">
        <f>IFERROR(IF(B322&lt;&gt;"",VLOOKUP(B322,Einstellungen!$B$7:$C$122,2,FALSE),""),"")</f>
        <v/>
      </c>
      <c r="F322" s="27"/>
      <c r="G322" s="28"/>
      <c r="H322" s="28"/>
      <c r="I322" s="28"/>
      <c r="J322" s="28"/>
      <c r="K322" s="28"/>
      <c r="L322" s="51"/>
    </row>
    <row r="323" spans="1:12" ht="26.1" customHeight="1" x14ac:dyDescent="0.25">
      <c r="A323" s="90"/>
      <c r="B323" s="22">
        <f t="shared" si="29"/>
        <v>46194</v>
      </c>
      <c r="C323" s="12" t="str">
        <f t="shared" si="28"/>
        <v>So</v>
      </c>
      <c r="D323" s="13" t="str">
        <f t="shared" si="27"/>
        <v/>
      </c>
      <c r="E323" s="20" t="str">
        <f>IFERROR(IF(B323&lt;&gt;"",VLOOKUP(B323,Einstellungen!$B$7:$C$122,2,FALSE),""),"")</f>
        <v/>
      </c>
      <c r="F323" s="27"/>
      <c r="G323" s="28"/>
      <c r="H323" s="28"/>
      <c r="I323" s="28"/>
      <c r="J323" s="28"/>
      <c r="K323" s="28"/>
      <c r="L323" s="51"/>
    </row>
    <row r="324" spans="1:12" ht="26.1" customHeight="1" x14ac:dyDescent="0.25">
      <c r="A324" s="90"/>
      <c r="B324" s="22">
        <f t="shared" si="29"/>
        <v>46195</v>
      </c>
      <c r="C324" s="12" t="str">
        <f t="shared" si="28"/>
        <v>Mo</v>
      </c>
      <c r="D324" s="13">
        <f t="shared" si="27"/>
        <v>26</v>
      </c>
      <c r="E324" s="20" t="str">
        <f>IFERROR(IF(B324&lt;&gt;"",VLOOKUP(B324,Einstellungen!$B$7:$C$122,2,FALSE),""),"")</f>
        <v/>
      </c>
      <c r="F324" s="27"/>
      <c r="G324" s="28"/>
      <c r="H324" s="28"/>
      <c r="I324" s="28"/>
      <c r="J324" s="28"/>
      <c r="K324" s="28"/>
      <c r="L324" s="51"/>
    </row>
    <row r="325" spans="1:12" ht="26.1" customHeight="1" x14ac:dyDescent="0.25">
      <c r="A325" s="90"/>
      <c r="B325" s="22">
        <f t="shared" si="29"/>
        <v>46196</v>
      </c>
      <c r="C325" s="12" t="str">
        <f t="shared" si="28"/>
        <v>Di</v>
      </c>
      <c r="D325" s="13" t="str">
        <f t="shared" si="27"/>
        <v/>
      </c>
      <c r="E325" s="20" t="str">
        <f>IFERROR(IF(B325&lt;&gt;"",VLOOKUP(B325,Einstellungen!$B$7:$C$122,2,FALSE),""),"")</f>
        <v/>
      </c>
      <c r="F325" s="27"/>
      <c r="G325" s="28"/>
      <c r="H325" s="28"/>
      <c r="I325" s="28"/>
      <c r="J325" s="28"/>
      <c r="K325" s="28"/>
      <c r="L325" s="51"/>
    </row>
    <row r="326" spans="1:12" ht="26.1" customHeight="1" x14ac:dyDescent="0.25">
      <c r="A326" s="90"/>
      <c r="B326" s="22">
        <f t="shared" si="29"/>
        <v>46197</v>
      </c>
      <c r="C326" s="12" t="str">
        <f t="shared" si="28"/>
        <v>Mi</v>
      </c>
      <c r="D326" s="13" t="str">
        <f t="shared" si="27"/>
        <v/>
      </c>
      <c r="E326" s="20" t="str">
        <f>IFERROR(IF(B326&lt;&gt;"",VLOOKUP(B326,Einstellungen!$B$7:$C$122,2,FALSE),""),"")</f>
        <v/>
      </c>
      <c r="F326" s="27"/>
      <c r="G326" s="28"/>
      <c r="H326" s="28"/>
      <c r="I326" s="28"/>
      <c r="J326" s="28"/>
      <c r="K326" s="28"/>
      <c r="L326" s="51"/>
    </row>
    <row r="327" spans="1:12" ht="26.1" customHeight="1" x14ac:dyDescent="0.25">
      <c r="A327" s="90"/>
      <c r="B327" s="22">
        <f t="shared" si="29"/>
        <v>46198</v>
      </c>
      <c r="C327" s="12" t="str">
        <f t="shared" si="28"/>
        <v>Do</v>
      </c>
      <c r="D327" s="13" t="str">
        <f t="shared" si="27"/>
        <v/>
      </c>
      <c r="E327" s="20" t="str">
        <f>IFERROR(IF(B327&lt;&gt;"",VLOOKUP(B327,Einstellungen!$B$7:$C$122,2,FALSE),""),"")</f>
        <v/>
      </c>
      <c r="F327" s="27"/>
      <c r="G327" s="28"/>
      <c r="H327" s="28"/>
      <c r="I327" s="28"/>
      <c r="J327" s="28"/>
      <c r="K327" s="28"/>
      <c r="L327" s="51"/>
    </row>
    <row r="328" spans="1:12" ht="26.1" customHeight="1" x14ac:dyDescent="0.25">
      <c r="A328" s="90"/>
      <c r="B328" s="22">
        <f t="shared" si="29"/>
        <v>46199</v>
      </c>
      <c r="C328" s="12" t="str">
        <f t="shared" si="28"/>
        <v>Fr</v>
      </c>
      <c r="D328" s="13" t="str">
        <f t="shared" si="27"/>
        <v/>
      </c>
      <c r="E328" s="20" t="str">
        <f>IFERROR(IF(B328&lt;&gt;"",VLOOKUP(B328,Einstellungen!$B$7:$C$122,2,FALSE),""),"")</f>
        <v/>
      </c>
      <c r="F328" s="27"/>
      <c r="G328" s="28"/>
      <c r="H328" s="28"/>
      <c r="I328" s="28"/>
      <c r="J328" s="28"/>
      <c r="K328" s="28"/>
      <c r="L328" s="51"/>
    </row>
    <row r="329" spans="1:12" ht="26.1" customHeight="1" x14ac:dyDescent="0.25">
      <c r="A329" s="90"/>
      <c r="B329" s="22">
        <f t="shared" si="29"/>
        <v>46200</v>
      </c>
      <c r="C329" s="12" t="str">
        <f t="shared" si="28"/>
        <v>Sa</v>
      </c>
      <c r="D329" s="13" t="str">
        <f t="shared" si="27"/>
        <v/>
      </c>
      <c r="E329" s="20" t="str">
        <f>IFERROR(IF(B329&lt;&gt;"",VLOOKUP(B329,Einstellungen!$B$7:$C$122,2,FALSE),""),"")</f>
        <v/>
      </c>
      <c r="F329" s="27"/>
      <c r="G329" s="28"/>
      <c r="H329" s="28"/>
      <c r="I329" s="28"/>
      <c r="J329" s="28"/>
      <c r="K329" s="28"/>
      <c r="L329" s="51"/>
    </row>
    <row r="330" spans="1:12" ht="26.1" customHeight="1" x14ac:dyDescent="0.25">
      <c r="A330" s="90"/>
      <c r="B330" s="22">
        <f t="shared" si="29"/>
        <v>46201</v>
      </c>
      <c r="C330" s="12" t="str">
        <f t="shared" si="28"/>
        <v>So</v>
      </c>
      <c r="D330" s="13" t="str">
        <f t="shared" si="27"/>
        <v/>
      </c>
      <c r="E330" s="20" t="str">
        <f>IFERROR(IF(B330&lt;&gt;"",VLOOKUP(B330,Einstellungen!$B$7:$C$122,2,FALSE),""),"")</f>
        <v/>
      </c>
      <c r="F330" s="27"/>
      <c r="G330" s="28"/>
      <c r="H330" s="28"/>
      <c r="I330" s="28"/>
      <c r="J330" s="28"/>
      <c r="K330" s="28"/>
      <c r="L330" s="51"/>
    </row>
    <row r="331" spans="1:12" ht="26.1" customHeight="1" x14ac:dyDescent="0.25">
      <c r="A331" s="90"/>
      <c r="B331" s="22">
        <f>IFERROR(IF(MONTH(B330+1)&lt;&gt;MONTH(B330),"",B330+1),"")</f>
        <v>46202</v>
      </c>
      <c r="C331" s="12" t="str">
        <f t="shared" si="28"/>
        <v>Mo</v>
      </c>
      <c r="D331" s="13">
        <f t="shared" si="27"/>
        <v>27</v>
      </c>
      <c r="E331" s="20" t="str">
        <f>IFERROR(IF(B331&lt;&gt;"",VLOOKUP(B331,Einstellungen!$B$7:$C$122,2,FALSE),""),"")</f>
        <v/>
      </c>
      <c r="F331" s="27"/>
      <c r="G331" s="28"/>
      <c r="H331" s="28"/>
      <c r="I331" s="28"/>
      <c r="J331" s="28"/>
      <c r="K331" s="28"/>
      <c r="L331" s="51"/>
    </row>
    <row r="332" spans="1:12" ht="26.1" customHeight="1" x14ac:dyDescent="0.25">
      <c r="A332" s="90"/>
      <c r="B332" s="22">
        <f>IFERROR(IF(MONTH(B331+1)&lt;&gt;MONTH(B331),"",B331+1),"")</f>
        <v>46203</v>
      </c>
      <c r="C332" s="12" t="str">
        <f t="shared" si="28"/>
        <v>Di</v>
      </c>
      <c r="D332" s="13" t="str">
        <f t="shared" si="27"/>
        <v/>
      </c>
      <c r="E332" s="20" t="str">
        <f>IFERROR(IF(B332&lt;&gt;"",VLOOKUP(B332,Einstellungen!$B$7:$C$122,2,FALSE),""),"")</f>
        <v/>
      </c>
      <c r="F332" s="27"/>
      <c r="G332" s="28"/>
      <c r="H332" s="28"/>
      <c r="I332" s="28"/>
      <c r="J332" s="28"/>
      <c r="K332" s="28"/>
      <c r="L332" s="51"/>
    </row>
    <row r="333" spans="1:12" ht="26.1" customHeight="1" thickBot="1" x14ac:dyDescent="0.3">
      <c r="A333" s="90"/>
      <c r="B333" s="64" t="str">
        <f>IFERROR(IF(MONTH(B332+1)&lt;&gt;MONTH(B332),"",B332+1),"")</f>
        <v/>
      </c>
      <c r="C333" s="65" t="str">
        <f t="shared" si="28"/>
        <v/>
      </c>
      <c r="D333" s="66" t="str">
        <f t="shared" si="27"/>
        <v/>
      </c>
      <c r="E333" s="67" t="str">
        <f>IFERROR(IF(B333&lt;&gt;"",VLOOKUP(B333,Einstellungen!$B$7:$C$122,2,FALSE),""),"")</f>
        <v/>
      </c>
      <c r="F333" s="61"/>
      <c r="G333" s="62"/>
      <c r="H333" s="62"/>
      <c r="I333" s="62"/>
      <c r="J333" s="62"/>
      <c r="K333" s="62"/>
      <c r="L333" s="63"/>
    </row>
    <row r="334" spans="1:12" ht="26.1" customHeight="1" thickBot="1" x14ac:dyDescent="0.3">
      <c r="A334" s="91"/>
      <c r="B334" s="84"/>
      <c r="C334" s="85"/>
      <c r="D334" s="85"/>
      <c r="E334" s="60"/>
      <c r="F334" s="29">
        <f>SUM(F303:F333)</f>
        <v>0</v>
      </c>
      <c r="G334" s="29">
        <f t="shared" ref="G334:K334" si="33">SUM(G303:G333)</f>
        <v>0</v>
      </c>
      <c r="H334" s="29">
        <f t="shared" si="33"/>
        <v>0</v>
      </c>
      <c r="I334" s="29">
        <f t="shared" si="33"/>
        <v>0</v>
      </c>
      <c r="J334" s="29">
        <f t="shared" si="33"/>
        <v>0</v>
      </c>
      <c r="K334" s="29">
        <f t="shared" si="33"/>
        <v>0</v>
      </c>
      <c r="L334" s="52"/>
    </row>
    <row r="335" spans="1:12" ht="26.1" customHeight="1" thickTop="1" thickBot="1" x14ac:dyDescent="0.3">
      <c r="A335" s="89" t="str">
        <f>TEXT(B335,"MM")&amp;"|"&amp;TEXT(B335,"JJ")</f>
        <v>07|26</v>
      </c>
      <c r="B335" s="86" t="str">
        <f>TEXT(B336,"MMMM")&amp;" "&amp;YEAR(B336)</f>
        <v>Juli 2026</v>
      </c>
      <c r="C335" s="87"/>
      <c r="D335" s="87"/>
      <c r="E335" s="87"/>
      <c r="F335" s="87"/>
      <c r="G335" s="87"/>
      <c r="H335" s="87"/>
      <c r="I335" s="87"/>
      <c r="J335" s="87"/>
      <c r="K335" s="87"/>
      <c r="L335" s="88"/>
    </row>
    <row r="336" spans="1:12" ht="26.1" customHeight="1" thickTop="1" x14ac:dyDescent="0.25">
      <c r="A336" s="90"/>
      <c r="B336" s="22">
        <f>IF(B333&lt;&gt;"",B333+1,IF(B332&lt;&gt;"",B332+1,IF(B331&lt;&gt;"",B331+1,IF(B330&lt;&gt;"",B330+1))))</f>
        <v>46204</v>
      </c>
      <c r="C336" s="12" t="str">
        <f t="shared" si="28"/>
        <v>Mi</v>
      </c>
      <c r="D336" s="13" t="str">
        <f t="shared" si="27"/>
        <v/>
      </c>
      <c r="E336" s="33" t="str">
        <f>IFERROR(IF(B336&lt;&gt;"",VLOOKUP(B336,Einstellungen!$B$7:$C$122,2,FALSE),""),"")</f>
        <v/>
      </c>
      <c r="F336" s="27"/>
      <c r="G336" s="28"/>
      <c r="H336" s="28"/>
      <c r="I336" s="28"/>
      <c r="J336" s="28"/>
      <c r="K336" s="28"/>
      <c r="L336" s="51"/>
    </row>
    <row r="337" spans="1:12" ht="26.1" customHeight="1" x14ac:dyDescent="0.25">
      <c r="A337" s="90"/>
      <c r="B337" s="22">
        <f t="shared" si="29"/>
        <v>46205</v>
      </c>
      <c r="C337" s="12" t="str">
        <f t="shared" si="28"/>
        <v>Do</v>
      </c>
      <c r="D337" s="13" t="str">
        <f t="shared" si="27"/>
        <v/>
      </c>
      <c r="E337" s="71" t="str">
        <f>IFERROR(IF(B337&lt;&gt;"",VLOOKUP(B337,Einstellungen!$B$7:$C$122,2,FALSE),""),"")</f>
        <v/>
      </c>
      <c r="F337" s="27"/>
      <c r="G337" s="28"/>
      <c r="H337" s="28"/>
      <c r="I337" s="28"/>
      <c r="J337" s="28"/>
      <c r="K337" s="28"/>
      <c r="L337" s="51"/>
    </row>
    <row r="338" spans="1:12" ht="26.1" customHeight="1" x14ac:dyDescent="0.25">
      <c r="A338" s="90"/>
      <c r="B338" s="22">
        <f t="shared" si="29"/>
        <v>46206</v>
      </c>
      <c r="C338" s="12" t="str">
        <f t="shared" si="28"/>
        <v>Fr</v>
      </c>
      <c r="D338" s="13" t="str">
        <f t="shared" si="27"/>
        <v/>
      </c>
      <c r="E338" s="71" t="str">
        <f>IFERROR(IF(B338&lt;&gt;"",VLOOKUP(B338,Einstellungen!$B$7:$C$122,2,FALSE),""),"")</f>
        <v/>
      </c>
      <c r="F338" s="27"/>
      <c r="G338" s="28"/>
      <c r="H338" s="28"/>
      <c r="I338" s="28"/>
      <c r="J338" s="28"/>
      <c r="K338" s="28"/>
      <c r="L338" s="51"/>
    </row>
    <row r="339" spans="1:12" ht="26.1" customHeight="1" x14ac:dyDescent="0.25">
      <c r="A339" s="90"/>
      <c r="B339" s="22">
        <f t="shared" si="29"/>
        <v>46207</v>
      </c>
      <c r="C339" s="12" t="str">
        <f t="shared" si="28"/>
        <v>Sa</v>
      </c>
      <c r="D339" s="13" t="str">
        <f t="shared" si="27"/>
        <v/>
      </c>
      <c r="E339" s="71" t="str">
        <f>IFERROR(IF(B339&lt;&gt;"",VLOOKUP(B339,Einstellungen!$B$7:$C$122,2,FALSE),""),"")</f>
        <v/>
      </c>
      <c r="F339" s="27"/>
      <c r="G339" s="28"/>
      <c r="H339" s="28"/>
      <c r="I339" s="28"/>
      <c r="J339" s="28"/>
      <c r="K339" s="28"/>
      <c r="L339" s="51"/>
    </row>
    <row r="340" spans="1:12" ht="26.1" customHeight="1" x14ac:dyDescent="0.25">
      <c r="A340" s="90"/>
      <c r="B340" s="22">
        <f t="shared" si="29"/>
        <v>46208</v>
      </c>
      <c r="C340" s="12" t="str">
        <f t="shared" si="28"/>
        <v>So</v>
      </c>
      <c r="D340" s="13" t="str">
        <f t="shared" si="27"/>
        <v/>
      </c>
      <c r="E340" s="71" t="str">
        <f>IFERROR(IF(B340&lt;&gt;"",VLOOKUP(B340,Einstellungen!$B$7:$C$122,2,FALSE),""),"")</f>
        <v/>
      </c>
      <c r="F340" s="27"/>
      <c r="G340" s="28"/>
      <c r="H340" s="28"/>
      <c r="I340" s="28"/>
      <c r="J340" s="28"/>
      <c r="K340" s="28"/>
      <c r="L340" s="51"/>
    </row>
    <row r="341" spans="1:12" ht="26.1" customHeight="1" x14ac:dyDescent="0.25">
      <c r="A341" s="90"/>
      <c r="B341" s="22">
        <f t="shared" si="29"/>
        <v>46209</v>
      </c>
      <c r="C341" s="12" t="str">
        <f t="shared" si="28"/>
        <v>Mo</v>
      </c>
      <c r="D341" s="13">
        <f t="shared" si="27"/>
        <v>28</v>
      </c>
      <c r="E341" s="71" t="str">
        <f>IFERROR(IF(B341&lt;&gt;"",VLOOKUP(B341,Einstellungen!$B$7:$C$122,2,FALSE),""),"")</f>
        <v/>
      </c>
      <c r="F341" s="27"/>
      <c r="G341" s="28"/>
      <c r="H341" s="28"/>
      <c r="I341" s="28"/>
      <c r="J341" s="28"/>
      <c r="K341" s="28"/>
      <c r="L341" s="51"/>
    </row>
    <row r="342" spans="1:12" ht="26.1" customHeight="1" x14ac:dyDescent="0.25">
      <c r="A342" s="90"/>
      <c r="B342" s="22">
        <f t="shared" si="29"/>
        <v>46210</v>
      </c>
      <c r="C342" s="12" t="str">
        <f t="shared" si="28"/>
        <v>Di</v>
      </c>
      <c r="D342" s="13" t="str">
        <f t="shared" si="27"/>
        <v/>
      </c>
      <c r="E342" s="71" t="str">
        <f>IFERROR(IF(B342&lt;&gt;"",VLOOKUP(B342,Einstellungen!$B$7:$C$122,2,FALSE),""),"")</f>
        <v/>
      </c>
      <c r="F342" s="27"/>
      <c r="G342" s="28"/>
      <c r="H342" s="28"/>
      <c r="I342" s="28"/>
      <c r="J342" s="28"/>
      <c r="K342" s="28"/>
      <c r="L342" s="51"/>
    </row>
    <row r="343" spans="1:12" ht="26.1" customHeight="1" x14ac:dyDescent="0.25">
      <c r="A343" s="90"/>
      <c r="B343" s="22">
        <f t="shared" si="29"/>
        <v>46211</v>
      </c>
      <c r="C343" s="12" t="str">
        <f t="shared" si="28"/>
        <v>Mi</v>
      </c>
      <c r="D343" s="13" t="str">
        <f t="shared" si="27"/>
        <v/>
      </c>
      <c r="E343" s="71" t="str">
        <f>IFERROR(IF(B343&lt;&gt;"",VLOOKUP(B343,Einstellungen!$B$7:$C$122,2,FALSE),""),"")</f>
        <v/>
      </c>
      <c r="F343" s="27"/>
      <c r="G343" s="28"/>
      <c r="H343" s="28"/>
      <c r="I343" s="28"/>
      <c r="J343" s="28"/>
      <c r="K343" s="28"/>
      <c r="L343" s="51"/>
    </row>
    <row r="344" spans="1:12" ht="26.1" customHeight="1" x14ac:dyDescent="0.25">
      <c r="A344" s="90"/>
      <c r="B344" s="22">
        <f t="shared" si="29"/>
        <v>46212</v>
      </c>
      <c r="C344" s="12" t="str">
        <f t="shared" si="28"/>
        <v>Do</v>
      </c>
      <c r="D344" s="13" t="str">
        <f t="shared" si="27"/>
        <v/>
      </c>
      <c r="E344" s="71" t="str">
        <f>IFERROR(IF(B344&lt;&gt;"",VLOOKUP(B344,Einstellungen!$B$7:$C$122,2,FALSE),""),"")</f>
        <v/>
      </c>
      <c r="F344" s="27"/>
      <c r="G344" s="28"/>
      <c r="H344" s="28"/>
      <c r="I344" s="28"/>
      <c r="J344" s="28"/>
      <c r="K344" s="28"/>
      <c r="L344" s="51"/>
    </row>
    <row r="345" spans="1:12" ht="26.1" customHeight="1" x14ac:dyDescent="0.25">
      <c r="A345" s="90"/>
      <c r="B345" s="22">
        <f t="shared" si="29"/>
        <v>46213</v>
      </c>
      <c r="C345" s="12" t="str">
        <f t="shared" si="28"/>
        <v>Fr</v>
      </c>
      <c r="D345" s="13" t="str">
        <f t="shared" si="27"/>
        <v/>
      </c>
      <c r="E345" s="71" t="str">
        <f>IFERROR(IF(B345&lt;&gt;"",VLOOKUP(B345,Einstellungen!$B$7:$C$122,2,FALSE),""),"")</f>
        <v/>
      </c>
      <c r="F345" s="27"/>
      <c r="G345" s="28"/>
      <c r="H345" s="28"/>
      <c r="I345" s="28"/>
      <c r="J345" s="28"/>
      <c r="K345" s="28"/>
      <c r="L345" s="51"/>
    </row>
    <row r="346" spans="1:12" ht="26.1" customHeight="1" x14ac:dyDescent="0.25">
      <c r="A346" s="90"/>
      <c r="B346" s="22">
        <f t="shared" si="29"/>
        <v>46214</v>
      </c>
      <c r="C346" s="12" t="str">
        <f t="shared" si="28"/>
        <v>Sa</v>
      </c>
      <c r="D346" s="13" t="str">
        <f t="shared" si="27"/>
        <v/>
      </c>
      <c r="E346" s="71" t="str">
        <f>IFERROR(IF(B346&lt;&gt;"",VLOOKUP(B346,Einstellungen!$B$7:$C$122,2,FALSE),""),"")</f>
        <v/>
      </c>
      <c r="F346" s="27"/>
      <c r="G346" s="28"/>
      <c r="H346" s="28"/>
      <c r="I346" s="28"/>
      <c r="J346" s="28"/>
      <c r="K346" s="28"/>
      <c r="L346" s="51"/>
    </row>
    <row r="347" spans="1:12" ht="26.1" customHeight="1" x14ac:dyDescent="0.25">
      <c r="A347" s="90"/>
      <c r="B347" s="22">
        <f t="shared" si="29"/>
        <v>46215</v>
      </c>
      <c r="C347" s="12" t="str">
        <f t="shared" si="28"/>
        <v>So</v>
      </c>
      <c r="D347" s="13" t="str">
        <f t="shared" si="27"/>
        <v/>
      </c>
      <c r="E347" s="71" t="str">
        <f>IFERROR(IF(B347&lt;&gt;"",VLOOKUP(B347,Einstellungen!$B$7:$C$122,2,FALSE),""),"")</f>
        <v/>
      </c>
      <c r="F347" s="27"/>
      <c r="G347" s="28"/>
      <c r="H347" s="28"/>
      <c r="I347" s="28"/>
      <c r="J347" s="28"/>
      <c r="K347" s="28"/>
      <c r="L347" s="51"/>
    </row>
    <row r="348" spans="1:12" ht="26.1" customHeight="1" x14ac:dyDescent="0.25">
      <c r="A348" s="90"/>
      <c r="B348" s="22">
        <f t="shared" si="29"/>
        <v>46216</v>
      </c>
      <c r="C348" s="12" t="str">
        <f t="shared" si="28"/>
        <v>Mo</v>
      </c>
      <c r="D348" s="13">
        <f t="shared" si="27"/>
        <v>29</v>
      </c>
      <c r="E348" s="71" t="str">
        <f>IFERROR(IF(B348&lt;&gt;"",VLOOKUP(B348,Einstellungen!$B$7:$C$122,2,FALSE),""),"")</f>
        <v/>
      </c>
      <c r="F348" s="27"/>
      <c r="G348" s="28"/>
      <c r="H348" s="28"/>
      <c r="I348" s="28"/>
      <c r="J348" s="28"/>
      <c r="K348" s="28"/>
      <c r="L348" s="51"/>
    </row>
    <row r="349" spans="1:12" ht="26.1" customHeight="1" x14ac:dyDescent="0.25">
      <c r="A349" s="90"/>
      <c r="B349" s="22">
        <f t="shared" si="29"/>
        <v>46217</v>
      </c>
      <c r="C349" s="12" t="str">
        <f t="shared" si="28"/>
        <v>Di</v>
      </c>
      <c r="D349" s="13" t="str">
        <f t="shared" si="27"/>
        <v/>
      </c>
      <c r="E349" s="71" t="str">
        <f>IFERROR(IF(B349&lt;&gt;"",VLOOKUP(B349,Einstellungen!$B$7:$C$122,2,FALSE),""),"")</f>
        <v/>
      </c>
      <c r="F349" s="27"/>
      <c r="G349" s="28"/>
      <c r="H349" s="28"/>
      <c r="I349" s="28"/>
      <c r="J349" s="28"/>
      <c r="K349" s="28"/>
      <c r="L349" s="51"/>
    </row>
    <row r="350" spans="1:12" ht="26.1" customHeight="1" x14ac:dyDescent="0.25">
      <c r="A350" s="90"/>
      <c r="B350" s="22">
        <f t="shared" si="29"/>
        <v>46218</v>
      </c>
      <c r="C350" s="12" t="str">
        <f t="shared" si="28"/>
        <v>Mi</v>
      </c>
      <c r="D350" s="13" t="str">
        <f t="shared" si="27"/>
        <v/>
      </c>
      <c r="E350" s="71" t="str">
        <f>IFERROR(IF(B350&lt;&gt;"",VLOOKUP(B350,Einstellungen!$B$7:$C$122,2,FALSE),""),"")</f>
        <v/>
      </c>
      <c r="F350" s="27"/>
      <c r="G350" s="28"/>
      <c r="H350" s="28"/>
      <c r="I350" s="28"/>
      <c r="J350" s="28"/>
      <c r="K350" s="28"/>
      <c r="L350" s="51"/>
    </row>
    <row r="351" spans="1:12" ht="26.1" customHeight="1" x14ac:dyDescent="0.25">
      <c r="A351" s="90"/>
      <c r="B351" s="22">
        <f t="shared" si="29"/>
        <v>46219</v>
      </c>
      <c r="C351" s="12" t="str">
        <f t="shared" si="28"/>
        <v>Do</v>
      </c>
      <c r="D351" s="13" t="str">
        <f t="shared" si="27"/>
        <v/>
      </c>
      <c r="E351" s="71" t="str">
        <f>IFERROR(IF(B351&lt;&gt;"",VLOOKUP(B351,Einstellungen!$B$7:$C$122,2,FALSE),""),"")</f>
        <v/>
      </c>
      <c r="F351" s="27"/>
      <c r="G351" s="28"/>
      <c r="H351" s="28"/>
      <c r="I351" s="28"/>
      <c r="J351" s="28"/>
      <c r="K351" s="28"/>
      <c r="L351" s="51"/>
    </row>
    <row r="352" spans="1:12" ht="26.1" customHeight="1" x14ac:dyDescent="0.25">
      <c r="A352" s="90"/>
      <c r="B352" s="22">
        <f t="shared" si="29"/>
        <v>46220</v>
      </c>
      <c r="C352" s="12" t="str">
        <f t="shared" si="28"/>
        <v>Fr</v>
      </c>
      <c r="D352" s="13" t="str">
        <f t="shared" ref="D352:D399" si="34">IF(TEXT(B352,"TTT")="Mo",WEEKNUM(B352,21),"")</f>
        <v/>
      </c>
      <c r="E352" s="71" t="str">
        <f>IFERROR(IF(B352&lt;&gt;"",VLOOKUP(B352,Einstellungen!$B$7:$C$122,2,FALSE),""),"")</f>
        <v/>
      </c>
      <c r="F352" s="27"/>
      <c r="G352" s="28"/>
      <c r="H352" s="28"/>
      <c r="I352" s="28"/>
      <c r="J352" s="28"/>
      <c r="K352" s="28"/>
      <c r="L352" s="51"/>
    </row>
    <row r="353" spans="1:12" ht="26.1" customHeight="1" x14ac:dyDescent="0.25">
      <c r="A353" s="90"/>
      <c r="B353" s="22">
        <f t="shared" si="29"/>
        <v>46221</v>
      </c>
      <c r="C353" s="12" t="str">
        <f t="shared" ref="C353:C399" si="35">TEXT(B353,"TTT")</f>
        <v>Sa</v>
      </c>
      <c r="D353" s="13" t="str">
        <f t="shared" si="34"/>
        <v/>
      </c>
      <c r="E353" s="71" t="str">
        <f>IFERROR(IF(B353&lt;&gt;"",VLOOKUP(B353,Einstellungen!$B$7:$C$122,2,FALSE),""),"")</f>
        <v/>
      </c>
      <c r="F353" s="27"/>
      <c r="G353" s="28"/>
      <c r="H353" s="28"/>
      <c r="I353" s="28"/>
      <c r="J353" s="28"/>
      <c r="K353" s="28"/>
      <c r="L353" s="51"/>
    </row>
    <row r="354" spans="1:12" ht="26.1" customHeight="1" x14ac:dyDescent="0.25">
      <c r="A354" s="90"/>
      <c r="B354" s="22">
        <f t="shared" ref="B354:B399" si="36">B353+1</f>
        <v>46222</v>
      </c>
      <c r="C354" s="12" t="str">
        <f t="shared" si="35"/>
        <v>So</v>
      </c>
      <c r="D354" s="13" t="str">
        <f t="shared" si="34"/>
        <v/>
      </c>
      <c r="E354" s="71" t="str">
        <f>IFERROR(IF(B354&lt;&gt;"",VLOOKUP(B354,Einstellungen!$B$7:$C$122,2,FALSE),""),"")</f>
        <v/>
      </c>
      <c r="F354" s="27"/>
      <c r="G354" s="28"/>
      <c r="H354" s="28"/>
      <c r="I354" s="28"/>
      <c r="J354" s="28"/>
      <c r="K354" s="28"/>
      <c r="L354" s="51"/>
    </row>
    <row r="355" spans="1:12" ht="26.1" customHeight="1" x14ac:dyDescent="0.25">
      <c r="A355" s="90"/>
      <c r="B355" s="22">
        <f t="shared" si="36"/>
        <v>46223</v>
      </c>
      <c r="C355" s="12" t="str">
        <f t="shared" si="35"/>
        <v>Mo</v>
      </c>
      <c r="D355" s="13">
        <f t="shared" si="34"/>
        <v>30</v>
      </c>
      <c r="E355" s="71" t="str">
        <f>IFERROR(IF(B355&lt;&gt;"",VLOOKUP(B355,Einstellungen!$B$7:$C$122,2,FALSE),""),"")</f>
        <v/>
      </c>
      <c r="F355" s="27"/>
      <c r="G355" s="28"/>
      <c r="H355" s="28"/>
      <c r="I355" s="28"/>
      <c r="J355" s="28"/>
      <c r="K355" s="28"/>
      <c r="L355" s="51"/>
    </row>
    <row r="356" spans="1:12" ht="26.1" customHeight="1" x14ac:dyDescent="0.25">
      <c r="A356" s="90"/>
      <c r="B356" s="22">
        <f t="shared" si="36"/>
        <v>46224</v>
      </c>
      <c r="C356" s="12" t="str">
        <f t="shared" si="35"/>
        <v>Di</v>
      </c>
      <c r="D356" s="13" t="str">
        <f t="shared" si="34"/>
        <v/>
      </c>
      <c r="E356" s="71" t="str">
        <f>IFERROR(IF(B356&lt;&gt;"",VLOOKUP(B356,Einstellungen!$B$7:$C$122,2,FALSE),""),"")</f>
        <v/>
      </c>
      <c r="F356" s="27"/>
      <c r="G356" s="28"/>
      <c r="H356" s="28"/>
      <c r="I356" s="28"/>
      <c r="J356" s="28"/>
      <c r="K356" s="28"/>
      <c r="L356" s="51"/>
    </row>
    <row r="357" spans="1:12" ht="26.1" customHeight="1" x14ac:dyDescent="0.25">
      <c r="A357" s="90"/>
      <c r="B357" s="22">
        <f t="shared" si="36"/>
        <v>46225</v>
      </c>
      <c r="C357" s="12" t="str">
        <f t="shared" si="35"/>
        <v>Mi</v>
      </c>
      <c r="D357" s="13" t="str">
        <f t="shared" si="34"/>
        <v/>
      </c>
      <c r="E357" s="71" t="str">
        <f>IFERROR(IF(B357&lt;&gt;"",VLOOKUP(B357,Einstellungen!$B$7:$C$122,2,FALSE),""),"")</f>
        <v/>
      </c>
      <c r="F357" s="27"/>
      <c r="G357" s="28"/>
      <c r="H357" s="28"/>
      <c r="I357" s="28"/>
      <c r="J357" s="28"/>
      <c r="K357" s="28"/>
      <c r="L357" s="51"/>
    </row>
    <row r="358" spans="1:12" ht="26.1" customHeight="1" x14ac:dyDescent="0.25">
      <c r="A358" s="90"/>
      <c r="B358" s="22">
        <f t="shared" si="36"/>
        <v>46226</v>
      </c>
      <c r="C358" s="12" t="str">
        <f t="shared" si="35"/>
        <v>Do</v>
      </c>
      <c r="D358" s="13" t="str">
        <f t="shared" si="34"/>
        <v/>
      </c>
      <c r="E358" s="71" t="str">
        <f>IFERROR(IF(B358&lt;&gt;"",VLOOKUP(B358,Einstellungen!$B$7:$C$122,2,FALSE),""),"")</f>
        <v/>
      </c>
      <c r="F358" s="27"/>
      <c r="G358" s="28"/>
      <c r="H358" s="28"/>
      <c r="I358" s="28"/>
      <c r="J358" s="28"/>
      <c r="K358" s="28"/>
      <c r="L358" s="51"/>
    </row>
    <row r="359" spans="1:12" ht="26.1" customHeight="1" x14ac:dyDescent="0.25">
      <c r="A359" s="90"/>
      <c r="B359" s="22">
        <f t="shared" si="36"/>
        <v>46227</v>
      </c>
      <c r="C359" s="12" t="str">
        <f t="shared" si="35"/>
        <v>Fr</v>
      </c>
      <c r="D359" s="13" t="str">
        <f t="shared" si="34"/>
        <v/>
      </c>
      <c r="E359" s="71" t="str">
        <f>IFERROR(IF(B359&lt;&gt;"",VLOOKUP(B359,Einstellungen!$B$7:$C$122,2,FALSE),""),"")</f>
        <v/>
      </c>
      <c r="F359" s="27"/>
      <c r="G359" s="28"/>
      <c r="H359" s="28"/>
      <c r="I359" s="28"/>
      <c r="J359" s="28"/>
      <c r="K359" s="28"/>
      <c r="L359" s="51"/>
    </row>
    <row r="360" spans="1:12" ht="26.1" customHeight="1" x14ac:dyDescent="0.25">
      <c r="A360" s="90"/>
      <c r="B360" s="22">
        <f t="shared" si="36"/>
        <v>46228</v>
      </c>
      <c r="C360" s="12" t="str">
        <f t="shared" si="35"/>
        <v>Sa</v>
      </c>
      <c r="D360" s="13" t="str">
        <f t="shared" si="34"/>
        <v/>
      </c>
      <c r="E360" s="71" t="str">
        <f>IFERROR(IF(B360&lt;&gt;"",VLOOKUP(B360,Einstellungen!$B$7:$C$122,2,FALSE),""),"")</f>
        <v/>
      </c>
      <c r="F360" s="27"/>
      <c r="G360" s="28"/>
      <c r="H360" s="28"/>
      <c r="I360" s="28"/>
      <c r="J360" s="28"/>
      <c r="K360" s="28"/>
      <c r="L360" s="51"/>
    </row>
    <row r="361" spans="1:12" ht="26.1" customHeight="1" x14ac:dyDescent="0.25">
      <c r="A361" s="90"/>
      <c r="B361" s="22">
        <f t="shared" si="36"/>
        <v>46229</v>
      </c>
      <c r="C361" s="12" t="str">
        <f t="shared" si="35"/>
        <v>So</v>
      </c>
      <c r="D361" s="13" t="str">
        <f t="shared" si="34"/>
        <v/>
      </c>
      <c r="E361" s="71" t="str">
        <f>IFERROR(IF(B361&lt;&gt;"",VLOOKUP(B361,Einstellungen!$B$7:$C$122,2,FALSE),""),"")</f>
        <v/>
      </c>
      <c r="F361" s="27"/>
      <c r="G361" s="28"/>
      <c r="H361" s="28"/>
      <c r="I361" s="28"/>
      <c r="J361" s="28"/>
      <c r="K361" s="28"/>
      <c r="L361" s="51"/>
    </row>
    <row r="362" spans="1:12" ht="26.1" customHeight="1" x14ac:dyDescent="0.25">
      <c r="A362" s="90"/>
      <c r="B362" s="22">
        <f t="shared" si="36"/>
        <v>46230</v>
      </c>
      <c r="C362" s="12" t="str">
        <f t="shared" si="35"/>
        <v>Mo</v>
      </c>
      <c r="D362" s="13">
        <f t="shared" si="34"/>
        <v>31</v>
      </c>
      <c r="E362" s="71" t="str">
        <f>IFERROR(IF(B362&lt;&gt;"",VLOOKUP(B362,Einstellungen!$B$7:$C$122,2,FALSE),""),"")</f>
        <v/>
      </c>
      <c r="F362" s="27"/>
      <c r="G362" s="28"/>
      <c r="H362" s="28"/>
      <c r="I362" s="28"/>
      <c r="J362" s="28"/>
      <c r="K362" s="28"/>
      <c r="L362" s="51"/>
    </row>
    <row r="363" spans="1:12" ht="26.1" customHeight="1" x14ac:dyDescent="0.25">
      <c r="A363" s="90"/>
      <c r="B363" s="22">
        <f t="shared" si="36"/>
        <v>46231</v>
      </c>
      <c r="C363" s="12" t="str">
        <f t="shared" si="35"/>
        <v>Di</v>
      </c>
      <c r="D363" s="13" t="str">
        <f t="shared" si="34"/>
        <v/>
      </c>
      <c r="E363" s="71" t="str">
        <f>IFERROR(IF(B363&lt;&gt;"",VLOOKUP(B363,Einstellungen!$B$7:$C$122,2,FALSE),""),"")</f>
        <v/>
      </c>
      <c r="F363" s="27"/>
      <c r="G363" s="28"/>
      <c r="H363" s="28"/>
      <c r="I363" s="28"/>
      <c r="J363" s="28"/>
      <c r="K363" s="28"/>
      <c r="L363" s="51"/>
    </row>
    <row r="364" spans="1:12" ht="26.1" customHeight="1" x14ac:dyDescent="0.25">
      <c r="A364" s="90"/>
      <c r="B364" s="22">
        <f>IFERROR(IF(MONTH(B363+1)&lt;&gt;MONTH(B363),"",B363+1),"")</f>
        <v>46232</v>
      </c>
      <c r="C364" s="12" t="str">
        <f t="shared" ref="C364" si="37">TEXT(B364,"TTT")</f>
        <v>Mi</v>
      </c>
      <c r="D364" s="13" t="str">
        <f t="shared" ref="D364" si="38">IF(TEXT(B364,"TTT")="Mo",WEEKNUM(B364,21),"")</f>
        <v/>
      </c>
      <c r="E364" s="71" t="str">
        <f>IFERROR(IF(B364&lt;&gt;"",VLOOKUP(B364,Einstellungen!$B$7:$C$122,2,FALSE),""),"")</f>
        <v/>
      </c>
      <c r="F364" s="27"/>
      <c r="G364" s="28"/>
      <c r="H364" s="28"/>
      <c r="I364" s="28"/>
      <c r="J364" s="28"/>
      <c r="K364" s="28"/>
      <c r="L364" s="51"/>
    </row>
    <row r="365" spans="1:12" ht="26.1" customHeight="1" x14ac:dyDescent="0.25">
      <c r="A365" s="90"/>
      <c r="B365" s="22">
        <f>IFERROR(IF(MONTH(B364+1)&lt;&gt;MONTH(B364),"",B364+1),"")</f>
        <v>46233</v>
      </c>
      <c r="C365" s="12" t="str">
        <f t="shared" si="35"/>
        <v>Do</v>
      </c>
      <c r="D365" s="13" t="str">
        <f t="shared" si="34"/>
        <v/>
      </c>
      <c r="E365" s="71" t="str">
        <f>IFERROR(IF(B365&lt;&gt;"",VLOOKUP(B365,Einstellungen!$B$7:$C$122,2,FALSE),""),"")</f>
        <v/>
      </c>
      <c r="F365" s="27"/>
      <c r="G365" s="28"/>
      <c r="H365" s="28"/>
      <c r="I365" s="28"/>
      <c r="J365" s="28"/>
      <c r="K365" s="28"/>
      <c r="L365" s="51"/>
    </row>
    <row r="366" spans="1:12" ht="26.1" customHeight="1" thickBot="1" x14ac:dyDescent="0.3">
      <c r="A366" s="90"/>
      <c r="B366" s="64">
        <f>IFERROR(IF(MONTH(B365+1)&lt;&gt;MONTH(B365),"",B365+1),"")</f>
        <v>46234</v>
      </c>
      <c r="C366" s="65" t="str">
        <f t="shared" si="35"/>
        <v>Fr</v>
      </c>
      <c r="D366" s="66" t="str">
        <f t="shared" si="34"/>
        <v/>
      </c>
      <c r="E366" s="67" t="str">
        <f>IFERROR(IF(B366&lt;&gt;"",VLOOKUP(B366,Einstellungen!$B$7:$C$122,2,FALSE),""),"")</f>
        <v/>
      </c>
      <c r="F366" s="61"/>
      <c r="G366" s="62"/>
      <c r="H366" s="62"/>
      <c r="I366" s="62"/>
      <c r="J366" s="62"/>
      <c r="K366" s="62"/>
      <c r="L366" s="63"/>
    </row>
    <row r="367" spans="1:12" ht="26.1" customHeight="1" thickBot="1" x14ac:dyDescent="0.3">
      <c r="A367" s="90"/>
      <c r="B367" s="84"/>
      <c r="C367" s="85"/>
      <c r="D367" s="85"/>
      <c r="E367" s="60"/>
      <c r="F367" s="29">
        <f>SUM(F336:F366)</f>
        <v>0</v>
      </c>
      <c r="G367" s="29">
        <f t="shared" ref="G367:K367" si="39">SUM(G336:G366)</f>
        <v>0</v>
      </c>
      <c r="H367" s="29">
        <f t="shared" si="39"/>
        <v>0</v>
      </c>
      <c r="I367" s="29">
        <f t="shared" si="39"/>
        <v>0</v>
      </c>
      <c r="J367" s="29">
        <f t="shared" si="39"/>
        <v>0</v>
      </c>
      <c r="K367" s="29">
        <f t="shared" si="39"/>
        <v>0</v>
      </c>
      <c r="L367" s="52"/>
    </row>
    <row r="368" spans="1:12" ht="26.1" customHeight="1" thickTop="1" thickBot="1" x14ac:dyDescent="0.3">
      <c r="A368" s="89" t="str">
        <f>TEXT(B368,"MM")&amp;"|"&amp;TEXT(B368,"JJ")</f>
        <v>08|26</v>
      </c>
      <c r="B368" s="86" t="str">
        <f>TEXT(B369,"MMMM")&amp;" "&amp;YEAR(B369)</f>
        <v>August 2026</v>
      </c>
      <c r="C368" s="87"/>
      <c r="D368" s="87"/>
      <c r="E368" s="87"/>
      <c r="F368" s="87"/>
      <c r="G368" s="87"/>
      <c r="H368" s="87"/>
      <c r="I368" s="87"/>
      <c r="J368" s="87"/>
      <c r="K368" s="87"/>
      <c r="L368" s="88"/>
    </row>
    <row r="369" spans="1:12" ht="26.1" customHeight="1" thickTop="1" x14ac:dyDescent="0.25">
      <c r="A369" s="90"/>
      <c r="B369" s="22">
        <f>IF(B366&lt;&gt;"",B366+1,IF(B365&lt;&gt;"",B365+1,IF(B364&lt;&gt;"",B364+1,IF(B363&lt;&gt;"",B363+1))))</f>
        <v>46235</v>
      </c>
      <c r="C369" s="12" t="str">
        <f t="shared" si="35"/>
        <v>Sa</v>
      </c>
      <c r="D369" s="13" t="str">
        <f t="shared" si="34"/>
        <v/>
      </c>
      <c r="E369" s="20" t="str">
        <f>IFERROR(IF(B369&lt;&gt;"",VLOOKUP(B369,Einstellungen!$B$7:$C$122,2,FALSE),""),"")</f>
        <v/>
      </c>
      <c r="F369" s="27"/>
      <c r="G369" s="28"/>
      <c r="H369" s="28"/>
      <c r="I369" s="28"/>
      <c r="J369" s="28"/>
      <c r="K369" s="28"/>
      <c r="L369" s="51"/>
    </row>
    <row r="370" spans="1:12" ht="26.1" customHeight="1" x14ac:dyDescent="0.25">
      <c r="A370" s="90"/>
      <c r="B370" s="22">
        <f t="shared" si="36"/>
        <v>46236</v>
      </c>
      <c r="C370" s="12" t="str">
        <f t="shared" si="35"/>
        <v>So</v>
      </c>
      <c r="D370" s="13" t="str">
        <f t="shared" si="34"/>
        <v/>
      </c>
      <c r="E370" s="20" t="str">
        <f>IFERROR(IF(B370&lt;&gt;"",VLOOKUP(B370,Einstellungen!$B$7:$C$122,2,FALSE),""),"")</f>
        <v/>
      </c>
      <c r="F370" s="27"/>
      <c r="G370" s="28"/>
      <c r="H370" s="28"/>
      <c r="I370" s="28"/>
      <c r="J370" s="28"/>
      <c r="K370" s="28"/>
      <c r="L370" s="51"/>
    </row>
    <row r="371" spans="1:12" ht="26.1" customHeight="1" x14ac:dyDescent="0.25">
      <c r="A371" s="90"/>
      <c r="B371" s="22">
        <f t="shared" si="36"/>
        <v>46237</v>
      </c>
      <c r="C371" s="12" t="str">
        <f t="shared" si="35"/>
        <v>Mo</v>
      </c>
      <c r="D371" s="13">
        <f t="shared" si="34"/>
        <v>32</v>
      </c>
      <c r="E371" s="20" t="str">
        <f>IFERROR(IF(B371&lt;&gt;"",VLOOKUP(B371,Einstellungen!$B$7:$C$122,2,FALSE),""),"")</f>
        <v/>
      </c>
      <c r="F371" s="27"/>
      <c r="G371" s="28"/>
      <c r="H371" s="28"/>
      <c r="I371" s="28"/>
      <c r="J371" s="28"/>
      <c r="K371" s="28"/>
      <c r="L371" s="51"/>
    </row>
    <row r="372" spans="1:12" ht="26.1" customHeight="1" x14ac:dyDescent="0.25">
      <c r="A372" s="90"/>
      <c r="B372" s="22">
        <f t="shared" si="36"/>
        <v>46238</v>
      </c>
      <c r="C372" s="12" t="str">
        <f t="shared" si="35"/>
        <v>Di</v>
      </c>
      <c r="D372" s="13" t="str">
        <f t="shared" si="34"/>
        <v/>
      </c>
      <c r="E372" s="20" t="str">
        <f>IFERROR(IF(B372&lt;&gt;"",VLOOKUP(B372,Einstellungen!$B$7:$C$122,2,FALSE),""),"")</f>
        <v/>
      </c>
      <c r="F372" s="27"/>
      <c r="G372" s="28"/>
      <c r="H372" s="28"/>
      <c r="I372" s="28"/>
      <c r="J372" s="28"/>
      <c r="K372" s="28"/>
      <c r="L372" s="51"/>
    </row>
    <row r="373" spans="1:12" ht="26.1" customHeight="1" x14ac:dyDescent="0.25">
      <c r="A373" s="90"/>
      <c r="B373" s="22">
        <f t="shared" si="36"/>
        <v>46239</v>
      </c>
      <c r="C373" s="12" t="str">
        <f t="shared" si="35"/>
        <v>Mi</v>
      </c>
      <c r="D373" s="13" t="str">
        <f t="shared" si="34"/>
        <v/>
      </c>
      <c r="E373" s="20" t="str">
        <f>IFERROR(IF(B373&lt;&gt;"",VLOOKUP(B373,Einstellungen!$B$7:$C$122,2,FALSE),""),"")</f>
        <v/>
      </c>
      <c r="F373" s="27"/>
      <c r="G373" s="28"/>
      <c r="H373" s="28"/>
      <c r="I373" s="28"/>
      <c r="J373" s="28"/>
      <c r="K373" s="28"/>
      <c r="L373" s="51"/>
    </row>
    <row r="374" spans="1:12" ht="26.1" customHeight="1" x14ac:dyDescent="0.25">
      <c r="A374" s="90"/>
      <c r="B374" s="22">
        <f t="shared" si="36"/>
        <v>46240</v>
      </c>
      <c r="C374" s="12" t="str">
        <f t="shared" si="35"/>
        <v>Do</v>
      </c>
      <c r="D374" s="13" t="str">
        <f t="shared" si="34"/>
        <v/>
      </c>
      <c r="E374" s="20" t="str">
        <f>IFERROR(IF(B374&lt;&gt;"",VLOOKUP(B374,Einstellungen!$B$7:$C$122,2,FALSE),""),"")</f>
        <v/>
      </c>
      <c r="F374" s="27"/>
      <c r="G374" s="28"/>
      <c r="H374" s="28"/>
      <c r="I374" s="28"/>
      <c r="J374" s="28"/>
      <c r="K374" s="28"/>
      <c r="L374" s="51"/>
    </row>
    <row r="375" spans="1:12" ht="26.1" customHeight="1" x14ac:dyDescent="0.25">
      <c r="A375" s="90"/>
      <c r="B375" s="22">
        <f t="shared" si="36"/>
        <v>46241</v>
      </c>
      <c r="C375" s="12" t="str">
        <f t="shared" si="35"/>
        <v>Fr</v>
      </c>
      <c r="D375" s="13" t="str">
        <f t="shared" si="34"/>
        <v/>
      </c>
      <c r="E375" s="20" t="str">
        <f>IFERROR(IF(B375&lt;&gt;"",VLOOKUP(B375,Einstellungen!$B$7:$C$122,2,FALSE),""),"")</f>
        <v/>
      </c>
      <c r="F375" s="27"/>
      <c r="G375" s="28"/>
      <c r="H375" s="28"/>
      <c r="I375" s="28"/>
      <c r="J375" s="28"/>
      <c r="K375" s="28"/>
      <c r="L375" s="51"/>
    </row>
    <row r="376" spans="1:12" ht="26.1" customHeight="1" x14ac:dyDescent="0.25">
      <c r="A376" s="90"/>
      <c r="B376" s="22">
        <f t="shared" si="36"/>
        <v>46242</v>
      </c>
      <c r="C376" s="12" t="str">
        <f t="shared" si="35"/>
        <v>Sa</v>
      </c>
      <c r="D376" s="13" t="str">
        <f t="shared" si="34"/>
        <v/>
      </c>
      <c r="E376" s="20" t="str">
        <f>IFERROR(IF(B376&lt;&gt;"",VLOOKUP(B376,Einstellungen!$B$7:$C$122,2,FALSE),""),"")</f>
        <v/>
      </c>
      <c r="F376" s="27"/>
      <c r="G376" s="28"/>
      <c r="H376" s="28"/>
      <c r="I376" s="28"/>
      <c r="J376" s="28"/>
      <c r="K376" s="28"/>
      <c r="L376" s="51"/>
    </row>
    <row r="377" spans="1:12" ht="26.1" customHeight="1" x14ac:dyDescent="0.25">
      <c r="A377" s="90"/>
      <c r="B377" s="22">
        <f t="shared" si="36"/>
        <v>46243</v>
      </c>
      <c r="C377" s="12" t="str">
        <f t="shared" si="35"/>
        <v>So</v>
      </c>
      <c r="D377" s="13" t="str">
        <f t="shared" si="34"/>
        <v/>
      </c>
      <c r="E377" s="20" t="str">
        <f>IFERROR(IF(B377&lt;&gt;"",VLOOKUP(B377,Einstellungen!$B$7:$C$122,2,FALSE),""),"")</f>
        <v/>
      </c>
      <c r="F377" s="27"/>
      <c r="G377" s="28"/>
      <c r="H377" s="28"/>
      <c r="I377" s="28"/>
      <c r="J377" s="28"/>
      <c r="K377" s="28"/>
      <c r="L377" s="51"/>
    </row>
    <row r="378" spans="1:12" ht="26.1" customHeight="1" x14ac:dyDescent="0.25">
      <c r="A378" s="90"/>
      <c r="B378" s="22">
        <f t="shared" si="36"/>
        <v>46244</v>
      </c>
      <c r="C378" s="12" t="str">
        <f t="shared" si="35"/>
        <v>Mo</v>
      </c>
      <c r="D378" s="13">
        <f t="shared" si="34"/>
        <v>33</v>
      </c>
      <c r="E378" s="20" t="str">
        <f>IFERROR(IF(B378&lt;&gt;"",VLOOKUP(B378,Einstellungen!$B$7:$C$122,2,FALSE),""),"")</f>
        <v/>
      </c>
      <c r="F378" s="27"/>
      <c r="G378" s="28"/>
      <c r="H378" s="28"/>
      <c r="I378" s="28"/>
      <c r="J378" s="28"/>
      <c r="K378" s="28"/>
      <c r="L378" s="51"/>
    </row>
    <row r="379" spans="1:12" ht="26.1" customHeight="1" x14ac:dyDescent="0.25">
      <c r="A379" s="90"/>
      <c r="B379" s="22">
        <f t="shared" si="36"/>
        <v>46245</v>
      </c>
      <c r="C379" s="12" t="str">
        <f t="shared" si="35"/>
        <v>Di</v>
      </c>
      <c r="D379" s="13" t="str">
        <f t="shared" si="34"/>
        <v/>
      </c>
      <c r="E379" s="20" t="str">
        <f>IFERROR(IF(B379&lt;&gt;"",VLOOKUP(B379,Einstellungen!$B$7:$C$122,2,FALSE),""),"")</f>
        <v/>
      </c>
      <c r="F379" s="27"/>
      <c r="G379" s="28"/>
      <c r="H379" s="28"/>
      <c r="I379" s="28"/>
      <c r="J379" s="28"/>
      <c r="K379" s="28"/>
      <c r="L379" s="51"/>
    </row>
    <row r="380" spans="1:12" ht="26.1" customHeight="1" x14ac:dyDescent="0.25">
      <c r="A380" s="90"/>
      <c r="B380" s="22">
        <f t="shared" si="36"/>
        <v>46246</v>
      </c>
      <c r="C380" s="12" t="str">
        <f t="shared" si="35"/>
        <v>Mi</v>
      </c>
      <c r="D380" s="13" t="str">
        <f t="shared" si="34"/>
        <v/>
      </c>
      <c r="E380" s="20" t="str">
        <f>IFERROR(IF(B380&lt;&gt;"",VLOOKUP(B380,Einstellungen!$B$7:$C$122,2,FALSE),""),"")</f>
        <v/>
      </c>
      <c r="F380" s="27"/>
      <c r="G380" s="28"/>
      <c r="H380" s="28"/>
      <c r="I380" s="28"/>
      <c r="J380" s="28"/>
      <c r="K380" s="28"/>
      <c r="L380" s="51"/>
    </row>
    <row r="381" spans="1:12" ht="26.1" customHeight="1" x14ac:dyDescent="0.25">
      <c r="A381" s="90"/>
      <c r="B381" s="22">
        <f t="shared" si="36"/>
        <v>46247</v>
      </c>
      <c r="C381" s="12" t="str">
        <f t="shared" si="35"/>
        <v>Do</v>
      </c>
      <c r="D381" s="13" t="str">
        <f t="shared" si="34"/>
        <v/>
      </c>
      <c r="E381" s="20" t="str">
        <f>IFERROR(IF(B381&lt;&gt;"",VLOOKUP(B381,Einstellungen!$B$7:$C$122,2,FALSE),""),"")</f>
        <v/>
      </c>
      <c r="F381" s="27"/>
      <c r="G381" s="28"/>
      <c r="H381" s="28"/>
      <c r="I381" s="28"/>
      <c r="J381" s="28"/>
      <c r="K381" s="28"/>
      <c r="L381" s="51"/>
    </row>
    <row r="382" spans="1:12" ht="26.1" customHeight="1" x14ac:dyDescent="0.25">
      <c r="A382" s="90"/>
      <c r="B382" s="22">
        <f t="shared" si="36"/>
        <v>46248</v>
      </c>
      <c r="C382" s="12" t="str">
        <f t="shared" si="35"/>
        <v>Fr</v>
      </c>
      <c r="D382" s="13" t="str">
        <f t="shared" si="34"/>
        <v/>
      </c>
      <c r="E382" s="20" t="str">
        <f>IFERROR(IF(B382&lt;&gt;"",VLOOKUP(B382,Einstellungen!$B$7:$C$122,2,FALSE),""),"")</f>
        <v/>
      </c>
      <c r="F382" s="27"/>
      <c r="G382" s="28"/>
      <c r="H382" s="28"/>
      <c r="I382" s="28"/>
      <c r="J382" s="28"/>
      <c r="K382" s="28"/>
      <c r="L382" s="51"/>
    </row>
    <row r="383" spans="1:12" ht="26.1" customHeight="1" x14ac:dyDescent="0.25">
      <c r="A383" s="90"/>
      <c r="B383" s="22">
        <f t="shared" si="36"/>
        <v>46249</v>
      </c>
      <c r="C383" s="12" t="str">
        <f t="shared" si="35"/>
        <v>Sa</v>
      </c>
      <c r="D383" s="13" t="str">
        <f t="shared" si="34"/>
        <v/>
      </c>
      <c r="E383" s="20" t="str">
        <f>IFERROR(IF(B383&lt;&gt;"",VLOOKUP(B383,Einstellungen!$B$7:$C$122,2,FALSE),""),"")</f>
        <v/>
      </c>
      <c r="F383" s="27"/>
      <c r="G383" s="28"/>
      <c r="H383" s="28"/>
      <c r="I383" s="28"/>
      <c r="J383" s="28"/>
      <c r="K383" s="28"/>
      <c r="L383" s="51"/>
    </row>
    <row r="384" spans="1:12" ht="26.1" customHeight="1" x14ac:dyDescent="0.25">
      <c r="A384" s="90"/>
      <c r="B384" s="22">
        <f t="shared" si="36"/>
        <v>46250</v>
      </c>
      <c r="C384" s="12" t="str">
        <f t="shared" si="35"/>
        <v>So</v>
      </c>
      <c r="D384" s="13" t="str">
        <f t="shared" si="34"/>
        <v/>
      </c>
      <c r="E384" s="20" t="str">
        <f>IFERROR(IF(B384&lt;&gt;"",VLOOKUP(B384,Einstellungen!$B$7:$C$122,2,FALSE),""),"")</f>
        <v/>
      </c>
      <c r="F384" s="27"/>
      <c r="G384" s="28"/>
      <c r="H384" s="28"/>
      <c r="I384" s="28"/>
      <c r="J384" s="28"/>
      <c r="K384" s="28"/>
      <c r="L384" s="51"/>
    </row>
    <row r="385" spans="1:12" ht="26.1" customHeight="1" x14ac:dyDescent="0.25">
      <c r="A385" s="90"/>
      <c r="B385" s="22">
        <f t="shared" si="36"/>
        <v>46251</v>
      </c>
      <c r="C385" s="12" t="str">
        <f t="shared" si="35"/>
        <v>Mo</v>
      </c>
      <c r="D385" s="13">
        <f t="shared" si="34"/>
        <v>34</v>
      </c>
      <c r="E385" s="20" t="str">
        <f>IFERROR(IF(B385&lt;&gt;"",VLOOKUP(B385,Einstellungen!$B$7:$C$122,2,FALSE),""),"")</f>
        <v/>
      </c>
      <c r="F385" s="27"/>
      <c r="G385" s="28"/>
      <c r="H385" s="28"/>
      <c r="I385" s="28"/>
      <c r="J385" s="28"/>
      <c r="K385" s="28"/>
      <c r="L385" s="51"/>
    </row>
    <row r="386" spans="1:12" ht="26.1" customHeight="1" x14ac:dyDescent="0.25">
      <c r="A386" s="90"/>
      <c r="B386" s="22">
        <f t="shared" si="36"/>
        <v>46252</v>
      </c>
      <c r="C386" s="12" t="str">
        <f t="shared" si="35"/>
        <v>Di</v>
      </c>
      <c r="D386" s="13" t="str">
        <f t="shared" si="34"/>
        <v/>
      </c>
      <c r="E386" s="20" t="str">
        <f>IFERROR(IF(B386&lt;&gt;"",VLOOKUP(B386,Einstellungen!$B$7:$C$122,2,FALSE),""),"")</f>
        <v/>
      </c>
      <c r="F386" s="27"/>
      <c r="G386" s="28"/>
      <c r="H386" s="28"/>
      <c r="I386" s="28"/>
      <c r="J386" s="28"/>
      <c r="K386" s="28"/>
      <c r="L386" s="51"/>
    </row>
    <row r="387" spans="1:12" ht="26.1" customHeight="1" x14ac:dyDescent="0.25">
      <c r="A387" s="90"/>
      <c r="B387" s="22">
        <f t="shared" si="36"/>
        <v>46253</v>
      </c>
      <c r="C387" s="12" t="str">
        <f t="shared" si="35"/>
        <v>Mi</v>
      </c>
      <c r="D387" s="13" t="str">
        <f t="shared" si="34"/>
        <v/>
      </c>
      <c r="E387" s="20" t="str">
        <f>IFERROR(IF(B387&lt;&gt;"",VLOOKUP(B387,Einstellungen!$B$7:$C$122,2,FALSE),""),"")</f>
        <v/>
      </c>
      <c r="F387" s="27"/>
      <c r="G387" s="28"/>
      <c r="H387" s="28"/>
      <c r="I387" s="28"/>
      <c r="J387" s="28"/>
      <c r="K387" s="28"/>
      <c r="L387" s="51"/>
    </row>
    <row r="388" spans="1:12" ht="26.1" customHeight="1" x14ac:dyDescent="0.25">
      <c r="A388" s="90"/>
      <c r="B388" s="22">
        <f t="shared" si="36"/>
        <v>46254</v>
      </c>
      <c r="C388" s="12" t="str">
        <f t="shared" si="35"/>
        <v>Do</v>
      </c>
      <c r="D388" s="13" t="str">
        <f t="shared" si="34"/>
        <v/>
      </c>
      <c r="E388" s="20" t="str">
        <f>IFERROR(IF(B388&lt;&gt;"",VLOOKUP(B388,Einstellungen!$B$7:$C$122,2,FALSE),""),"")</f>
        <v/>
      </c>
      <c r="F388" s="27"/>
      <c r="G388" s="28"/>
      <c r="H388" s="28"/>
      <c r="I388" s="28"/>
      <c r="J388" s="28"/>
      <c r="K388" s="28"/>
      <c r="L388" s="51"/>
    </row>
    <row r="389" spans="1:12" ht="26.1" customHeight="1" x14ac:dyDescent="0.25">
      <c r="A389" s="90"/>
      <c r="B389" s="22">
        <f t="shared" si="36"/>
        <v>46255</v>
      </c>
      <c r="C389" s="12" t="str">
        <f t="shared" si="35"/>
        <v>Fr</v>
      </c>
      <c r="D389" s="13" t="str">
        <f t="shared" si="34"/>
        <v/>
      </c>
      <c r="E389" s="20" t="str">
        <f>IFERROR(IF(B389&lt;&gt;"",VLOOKUP(B389,Einstellungen!$B$7:$C$122,2,FALSE),""),"")</f>
        <v/>
      </c>
      <c r="F389" s="27"/>
      <c r="G389" s="28"/>
      <c r="H389" s="28"/>
      <c r="I389" s="28"/>
      <c r="J389" s="28"/>
      <c r="K389" s="28"/>
      <c r="L389" s="51"/>
    </row>
    <row r="390" spans="1:12" ht="26.1" customHeight="1" x14ac:dyDescent="0.25">
      <c r="A390" s="90"/>
      <c r="B390" s="22">
        <f t="shared" si="36"/>
        <v>46256</v>
      </c>
      <c r="C390" s="12" t="str">
        <f t="shared" si="35"/>
        <v>Sa</v>
      </c>
      <c r="D390" s="13" t="str">
        <f t="shared" si="34"/>
        <v/>
      </c>
      <c r="E390" s="20" t="str">
        <f>IFERROR(IF(B390&lt;&gt;"",VLOOKUP(B390,Einstellungen!$B$7:$C$122,2,FALSE),""),"")</f>
        <v/>
      </c>
      <c r="F390" s="27"/>
      <c r="G390" s="28"/>
      <c r="H390" s="28"/>
      <c r="I390" s="28"/>
      <c r="J390" s="28"/>
      <c r="K390" s="28"/>
      <c r="L390" s="51"/>
    </row>
    <row r="391" spans="1:12" ht="26.1" customHeight="1" x14ac:dyDescent="0.25">
      <c r="A391" s="90"/>
      <c r="B391" s="22">
        <f t="shared" si="36"/>
        <v>46257</v>
      </c>
      <c r="C391" s="12" t="str">
        <f t="shared" si="35"/>
        <v>So</v>
      </c>
      <c r="D391" s="13" t="str">
        <f t="shared" si="34"/>
        <v/>
      </c>
      <c r="E391" s="20" t="str">
        <f>IFERROR(IF(B391&lt;&gt;"",VLOOKUP(B391,Einstellungen!$B$7:$C$122,2,FALSE),""),"")</f>
        <v/>
      </c>
      <c r="F391" s="27"/>
      <c r="G391" s="28"/>
      <c r="H391" s="28"/>
      <c r="I391" s="28"/>
      <c r="J391" s="28"/>
      <c r="K391" s="28"/>
      <c r="L391" s="51"/>
    </row>
    <row r="392" spans="1:12" ht="26.1" customHeight="1" x14ac:dyDescent="0.25">
      <c r="A392" s="90"/>
      <c r="B392" s="22">
        <f t="shared" si="36"/>
        <v>46258</v>
      </c>
      <c r="C392" s="12" t="str">
        <f t="shared" si="35"/>
        <v>Mo</v>
      </c>
      <c r="D392" s="13">
        <f t="shared" si="34"/>
        <v>35</v>
      </c>
      <c r="E392" s="20" t="str">
        <f>IFERROR(IF(B392&lt;&gt;"",VLOOKUP(B392,Einstellungen!$B$7:$C$122,2,FALSE),""),"")</f>
        <v/>
      </c>
      <c r="F392" s="27"/>
      <c r="G392" s="28"/>
      <c r="H392" s="28"/>
      <c r="I392" s="28"/>
      <c r="J392" s="28"/>
      <c r="K392" s="28"/>
      <c r="L392" s="51"/>
    </row>
    <row r="393" spans="1:12" ht="26.1" customHeight="1" x14ac:dyDescent="0.25">
      <c r="A393" s="90"/>
      <c r="B393" s="22">
        <f t="shared" si="36"/>
        <v>46259</v>
      </c>
      <c r="C393" s="12" t="str">
        <f t="shared" si="35"/>
        <v>Di</v>
      </c>
      <c r="D393" s="13" t="str">
        <f t="shared" si="34"/>
        <v/>
      </c>
      <c r="E393" s="20" t="str">
        <f>IFERROR(IF(B393&lt;&gt;"",VLOOKUP(B393,Einstellungen!$B$7:$C$122,2,FALSE),""),"")</f>
        <v/>
      </c>
      <c r="F393" s="27"/>
      <c r="G393" s="28"/>
      <c r="H393" s="28"/>
      <c r="I393" s="28"/>
      <c r="J393" s="28"/>
      <c r="K393" s="28"/>
      <c r="L393" s="51"/>
    </row>
    <row r="394" spans="1:12" ht="26.1" customHeight="1" x14ac:dyDescent="0.25">
      <c r="A394" s="90"/>
      <c r="B394" s="22">
        <f t="shared" si="36"/>
        <v>46260</v>
      </c>
      <c r="C394" s="12" t="str">
        <f t="shared" si="35"/>
        <v>Mi</v>
      </c>
      <c r="D394" s="13" t="str">
        <f t="shared" si="34"/>
        <v/>
      </c>
      <c r="E394" s="20" t="str">
        <f>IFERROR(IF(B394&lt;&gt;"",VLOOKUP(B394,Einstellungen!$B$7:$C$122,2,FALSE),""),"")</f>
        <v/>
      </c>
      <c r="F394" s="27"/>
      <c r="G394" s="28"/>
      <c r="H394" s="28"/>
      <c r="I394" s="28"/>
      <c r="J394" s="28"/>
      <c r="K394" s="28"/>
      <c r="L394" s="51"/>
    </row>
    <row r="395" spans="1:12" ht="26.1" customHeight="1" x14ac:dyDescent="0.25">
      <c r="A395" s="90"/>
      <c r="B395" s="22">
        <f t="shared" si="36"/>
        <v>46261</v>
      </c>
      <c r="C395" s="12" t="str">
        <f t="shared" si="35"/>
        <v>Do</v>
      </c>
      <c r="D395" s="13" t="str">
        <f t="shared" si="34"/>
        <v/>
      </c>
      <c r="E395" s="20" t="str">
        <f>IFERROR(IF(B395&lt;&gt;"",VLOOKUP(B395,Einstellungen!$B$7:$C$122,2,FALSE),""),"")</f>
        <v/>
      </c>
      <c r="F395" s="27"/>
      <c r="G395" s="28"/>
      <c r="H395" s="28"/>
      <c r="I395" s="28"/>
      <c r="J395" s="28"/>
      <c r="K395" s="28"/>
      <c r="L395" s="51"/>
    </row>
    <row r="396" spans="1:12" ht="26.1" customHeight="1" x14ac:dyDescent="0.25">
      <c r="A396" s="90"/>
      <c r="B396" s="22">
        <f t="shared" si="36"/>
        <v>46262</v>
      </c>
      <c r="C396" s="12" t="str">
        <f t="shared" si="35"/>
        <v>Fr</v>
      </c>
      <c r="D396" s="13" t="str">
        <f t="shared" si="34"/>
        <v/>
      </c>
      <c r="E396" s="20" t="str">
        <f>IFERROR(IF(B396&lt;&gt;"",VLOOKUP(B396,Einstellungen!$B$7:$C$122,2,FALSE),""),"")</f>
        <v/>
      </c>
      <c r="F396" s="27"/>
      <c r="G396" s="28"/>
      <c r="H396" s="28"/>
      <c r="I396" s="28"/>
      <c r="J396" s="28"/>
      <c r="K396" s="28"/>
      <c r="L396" s="51"/>
    </row>
    <row r="397" spans="1:12" ht="26.1" customHeight="1" x14ac:dyDescent="0.25">
      <c r="A397" s="90"/>
      <c r="B397" s="22">
        <f t="shared" si="36"/>
        <v>46263</v>
      </c>
      <c r="C397" s="12" t="str">
        <f t="shared" si="35"/>
        <v>Sa</v>
      </c>
      <c r="D397" s="13" t="str">
        <f t="shared" si="34"/>
        <v/>
      </c>
      <c r="E397" s="20" t="str">
        <f>IFERROR(IF(B397&lt;&gt;"",VLOOKUP(B397,Einstellungen!$B$7:$C$122,2,FALSE),""),"")</f>
        <v/>
      </c>
      <c r="F397" s="27"/>
      <c r="G397" s="28"/>
      <c r="H397" s="28"/>
      <c r="I397" s="28"/>
      <c r="J397" s="28"/>
      <c r="K397" s="28"/>
      <c r="L397" s="51"/>
    </row>
    <row r="398" spans="1:12" ht="26.1" customHeight="1" x14ac:dyDescent="0.25">
      <c r="A398" s="90"/>
      <c r="B398" s="22">
        <f t="shared" si="36"/>
        <v>46264</v>
      </c>
      <c r="C398" s="12" t="str">
        <f t="shared" si="35"/>
        <v>So</v>
      </c>
      <c r="D398" s="13" t="str">
        <f t="shared" si="34"/>
        <v/>
      </c>
      <c r="E398" s="20" t="str">
        <f>IFERROR(IF(B398&lt;&gt;"",VLOOKUP(B398,Einstellungen!$B$7:$C$122,2,FALSE),""),"")</f>
        <v/>
      </c>
      <c r="F398" s="27"/>
      <c r="G398" s="28"/>
      <c r="H398" s="28"/>
      <c r="I398" s="28"/>
      <c r="J398" s="28"/>
      <c r="K398" s="28"/>
      <c r="L398" s="51"/>
    </row>
    <row r="399" spans="1:12" ht="26.1" customHeight="1" thickBot="1" x14ac:dyDescent="0.3">
      <c r="A399" s="90"/>
      <c r="B399" s="64">
        <f t="shared" si="36"/>
        <v>46265</v>
      </c>
      <c r="C399" s="65" t="str">
        <f t="shared" si="35"/>
        <v>Mo</v>
      </c>
      <c r="D399" s="66">
        <f t="shared" si="34"/>
        <v>36</v>
      </c>
      <c r="E399" s="67" t="str">
        <f>IFERROR(IF(B399&lt;&gt;"",VLOOKUP(B399,Einstellungen!$B$7:$C$122,2,FALSE),""),"")</f>
        <v/>
      </c>
      <c r="F399" s="61"/>
      <c r="G399" s="62"/>
      <c r="H399" s="62"/>
      <c r="I399" s="62"/>
      <c r="J399" s="62"/>
      <c r="K399" s="62"/>
      <c r="L399" s="63"/>
    </row>
    <row r="400" spans="1:12" ht="26.1" customHeight="1" thickBot="1" x14ac:dyDescent="0.3">
      <c r="A400" s="90"/>
      <c r="B400" s="84"/>
      <c r="C400" s="85"/>
      <c r="D400" s="85"/>
      <c r="E400" s="60"/>
      <c r="F400" s="29">
        <f>SUM(F369:F399)</f>
        <v>0</v>
      </c>
      <c r="G400" s="29">
        <f t="shared" ref="G400:K400" si="40">SUM(G369:G399)</f>
        <v>0</v>
      </c>
      <c r="H400" s="29">
        <f t="shared" si="40"/>
        <v>0</v>
      </c>
      <c r="I400" s="29">
        <f t="shared" si="40"/>
        <v>0</v>
      </c>
      <c r="J400" s="29">
        <f t="shared" si="40"/>
        <v>0</v>
      </c>
      <c r="K400" s="29">
        <f t="shared" si="40"/>
        <v>0</v>
      </c>
      <c r="L400" s="52"/>
    </row>
    <row r="401" spans="2:12" ht="26.1" customHeight="1" thickTop="1" x14ac:dyDescent="0.25">
      <c r="B401" s="9"/>
      <c r="C401" s="9"/>
      <c r="D401" s="9"/>
      <c r="E401" s="10"/>
      <c r="F401" s="10"/>
      <c r="G401" s="11"/>
      <c r="H401" s="11"/>
      <c r="I401" s="11"/>
      <c r="J401" s="11"/>
      <c r="K401" s="11"/>
      <c r="L401" s="10"/>
    </row>
    <row r="402" spans="2:12" ht="26.1" customHeight="1" x14ac:dyDescent="0.25">
      <c r="B402" s="2"/>
    </row>
    <row r="403" spans="2:12" ht="26.1" customHeight="1" x14ac:dyDescent="0.25">
      <c r="B403" s="2"/>
    </row>
    <row r="404" spans="2:12" ht="26.1" customHeight="1" x14ac:dyDescent="0.25">
      <c r="B404" s="2"/>
    </row>
    <row r="405" spans="2:12" ht="26.1" customHeight="1" x14ac:dyDescent="0.25">
      <c r="B405" s="2"/>
    </row>
    <row r="406" spans="2:12" ht="26.1" customHeight="1" x14ac:dyDescent="0.25">
      <c r="B406" s="2"/>
    </row>
    <row r="407" spans="2:12" ht="26.1" customHeight="1" x14ac:dyDescent="0.25">
      <c r="B407" s="2"/>
    </row>
    <row r="408" spans="2:12" x14ac:dyDescent="0.25">
      <c r="B408" s="2"/>
    </row>
    <row r="409" spans="2:12" x14ac:dyDescent="0.25">
      <c r="B409" s="2"/>
    </row>
    <row r="410" spans="2:12" x14ac:dyDescent="0.25">
      <c r="B410" s="2"/>
    </row>
    <row r="411" spans="2:12" x14ac:dyDescent="0.25">
      <c r="B411" s="2"/>
    </row>
    <row r="412" spans="2:12" x14ac:dyDescent="0.25">
      <c r="B412" s="2"/>
    </row>
    <row r="413" spans="2:12" x14ac:dyDescent="0.25">
      <c r="B413" s="2"/>
    </row>
    <row r="414" spans="2:12" x14ac:dyDescent="0.25">
      <c r="B414" s="2"/>
    </row>
    <row r="415" spans="2:12" x14ac:dyDescent="0.25">
      <c r="B415" s="2"/>
    </row>
    <row r="416" spans="2:1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sheetData>
  <autoFilter ref="B4:L400" xr:uid="{00000000-0009-0000-0000-000000000000}"/>
  <mergeCells count="35">
    <mergeCell ref="B5:L5"/>
    <mergeCell ref="A5:A37"/>
    <mergeCell ref="B71:L71"/>
    <mergeCell ref="A38:A70"/>
    <mergeCell ref="B103:D103"/>
    <mergeCell ref="B37:D37"/>
    <mergeCell ref="B70:D70"/>
    <mergeCell ref="B38:L38"/>
    <mergeCell ref="B104:L104"/>
    <mergeCell ref="B136:D136"/>
    <mergeCell ref="B137:L137"/>
    <mergeCell ref="B169:D169"/>
    <mergeCell ref="B170:L170"/>
    <mergeCell ref="B334:D334"/>
    <mergeCell ref="B335:L335"/>
    <mergeCell ref="B202:D202"/>
    <mergeCell ref="B203:L203"/>
    <mergeCell ref="B236:L236"/>
    <mergeCell ref="B268:D268"/>
    <mergeCell ref="B367:D367"/>
    <mergeCell ref="B368:L368"/>
    <mergeCell ref="B400:D400"/>
    <mergeCell ref="A71:A103"/>
    <mergeCell ref="A104:A136"/>
    <mergeCell ref="A137:A169"/>
    <mergeCell ref="A170:A202"/>
    <mergeCell ref="A203:A235"/>
    <mergeCell ref="A236:A268"/>
    <mergeCell ref="A269:A301"/>
    <mergeCell ref="A302:A334"/>
    <mergeCell ref="A335:A367"/>
    <mergeCell ref="A368:A400"/>
    <mergeCell ref="B269:L269"/>
    <mergeCell ref="B301:D301"/>
    <mergeCell ref="B302:L302"/>
  </mergeCells>
  <conditionalFormatting sqref="B6:D6 E67:L70 B72:L102">
    <cfRule type="expression" dxfId="59" priority="190">
      <formula>AND($C6="Sa")</formula>
    </cfRule>
    <cfRule type="expression" dxfId="58" priority="191">
      <formula>AND($C6="So")</formula>
    </cfRule>
  </conditionalFormatting>
  <conditionalFormatting sqref="B7:D36">
    <cfRule type="expression" dxfId="57" priority="142">
      <formula>AND($C7="So")</formula>
    </cfRule>
    <cfRule type="expression" dxfId="56" priority="141">
      <formula>AND($C7="Sa")</formula>
    </cfRule>
  </conditionalFormatting>
  <conditionalFormatting sqref="B67:D69">
    <cfRule type="expression" dxfId="55" priority="6">
      <formula>AND($C67="Sa")</formula>
    </cfRule>
    <cfRule type="expression" dxfId="54" priority="7">
      <formula>AND($C67="So")</formula>
    </cfRule>
  </conditionalFormatting>
  <conditionalFormatting sqref="B6:L36 B39:L69 B105:L135 E37:L37 E70:L70 B72:L102 B138:L167 B168:E168 B171:L200 B201:E201 B237:L266 B267:E267 B270:L299 B300:E300 B303:L332 B333:E333 B336:L365 B366:E366 B369:L398 B399:E399 E401:L401">
    <cfRule type="expression" dxfId="53" priority="145">
      <formula>AND($B6=TODAY())</formula>
    </cfRule>
  </conditionalFormatting>
  <conditionalFormatting sqref="B133:L135">
    <cfRule type="expression" dxfId="52" priority="1">
      <formula>AND($C133="Sa")</formula>
    </cfRule>
    <cfRule type="expression" dxfId="51" priority="2">
      <formula>AND($C133="So")</formula>
    </cfRule>
  </conditionalFormatting>
  <conditionalFormatting sqref="E169">
    <cfRule type="expression" dxfId="50" priority="67">
      <formula>AND($C169="So")</formula>
    </cfRule>
    <cfRule type="expression" dxfId="49" priority="66">
      <formula>AND($C169="Sa")</formula>
    </cfRule>
    <cfRule type="expression" dxfId="48" priority="65">
      <formula>AND($B169=TODAY())</formula>
    </cfRule>
  </conditionalFormatting>
  <conditionalFormatting sqref="E202">
    <cfRule type="expression" dxfId="47" priority="64">
      <formula>AND($C202="So")</formula>
    </cfRule>
    <cfRule type="expression" dxfId="46" priority="63">
      <formula>AND($C202="Sa")</formula>
    </cfRule>
    <cfRule type="expression" dxfId="45" priority="62">
      <formula>AND($B202=TODAY())</formula>
    </cfRule>
  </conditionalFormatting>
  <conditionalFormatting sqref="E268">
    <cfRule type="expression" dxfId="44" priority="58">
      <formula>AND($C268="So")</formula>
    </cfRule>
    <cfRule type="expression" dxfId="43" priority="57">
      <formula>AND($C268="Sa")</formula>
    </cfRule>
    <cfRule type="expression" dxfId="42" priority="56">
      <formula>AND($B268=TODAY())</formula>
    </cfRule>
  </conditionalFormatting>
  <conditionalFormatting sqref="E301">
    <cfRule type="expression" dxfId="41" priority="53">
      <formula>AND($B301=TODAY())</formula>
    </cfRule>
    <cfRule type="expression" dxfId="40" priority="55">
      <formula>AND($C301="So")</formula>
    </cfRule>
    <cfRule type="expression" dxfId="39" priority="54">
      <formula>AND($C301="Sa")</formula>
    </cfRule>
  </conditionalFormatting>
  <conditionalFormatting sqref="E334">
    <cfRule type="expression" dxfId="38" priority="50">
      <formula>AND($B334=TODAY())</formula>
    </cfRule>
    <cfRule type="expression" dxfId="37" priority="52">
      <formula>AND($C334="So")</formula>
    </cfRule>
    <cfRule type="expression" dxfId="36" priority="51">
      <formula>AND($C334="Sa")</formula>
    </cfRule>
  </conditionalFormatting>
  <conditionalFormatting sqref="E367">
    <cfRule type="expression" dxfId="35" priority="49">
      <formula>AND($C367="So")</formula>
    </cfRule>
    <cfRule type="expression" dxfId="34" priority="48">
      <formula>AND($C367="Sa")</formula>
    </cfRule>
    <cfRule type="expression" dxfId="33" priority="47">
      <formula>AND($B367=TODAY())</formula>
    </cfRule>
  </conditionalFormatting>
  <conditionalFormatting sqref="E400">
    <cfRule type="expression" dxfId="32" priority="46">
      <formula>AND($C400="So")</formula>
    </cfRule>
    <cfRule type="expression" dxfId="31" priority="45">
      <formula>AND($C400="Sa")</formula>
    </cfRule>
    <cfRule type="expression" dxfId="30" priority="44">
      <formula>AND($B400=TODAY())</formula>
    </cfRule>
  </conditionalFormatting>
  <conditionalFormatting sqref="E6:L37 B39:L66 B105:L132 B138:L167 B168:E168 B171:L200 B201:E201 B237:L266 B267:E267 B270:L299 B300:E300 B303:L332 B333:E333 B336:L365 B366:E366 B369:L398 B399:E399 E401:L401">
    <cfRule type="expression" dxfId="29" priority="245">
      <formula>AND($C6="So")</formula>
    </cfRule>
    <cfRule type="expression" dxfId="28" priority="243">
      <formula>AND($C6="Sa")</formula>
    </cfRule>
  </conditionalFormatting>
  <conditionalFormatting sqref="E103:L103 B204:L235">
    <cfRule type="expression" dxfId="27" priority="12">
      <formula>AND($C103="So")</formula>
    </cfRule>
    <cfRule type="expression" dxfId="26" priority="11">
      <formula>AND($C103="Sa")</formula>
    </cfRule>
    <cfRule type="expression" dxfId="25" priority="10">
      <formula>AND($B103=TODAY())</formula>
    </cfRule>
  </conditionalFormatting>
  <conditionalFormatting sqref="E136:L136">
    <cfRule type="expression" dxfId="24" priority="38">
      <formula>AND($C136="Sa")</formula>
    </cfRule>
    <cfRule type="expression" dxfId="23" priority="39">
      <formula>AND($C136="So")</formula>
    </cfRule>
    <cfRule type="expression" dxfId="22" priority="37">
      <formula>AND($B136=TODAY())</formula>
    </cfRule>
  </conditionalFormatting>
  <conditionalFormatting sqref="F168:L169">
    <cfRule type="expression" dxfId="21" priority="36">
      <formula>AND($C168="So")</formula>
    </cfRule>
    <cfRule type="expression" dxfId="20" priority="35">
      <formula>AND($C168="Sa")</formula>
    </cfRule>
    <cfRule type="expression" dxfId="19" priority="34">
      <formula>AND($B168=TODAY())</formula>
    </cfRule>
  </conditionalFormatting>
  <conditionalFormatting sqref="F201:L202">
    <cfRule type="expression" dxfId="18" priority="33">
      <formula>AND($C201="So")</formula>
    </cfRule>
    <cfRule type="expression" dxfId="17" priority="31">
      <formula>AND($B201=TODAY())</formula>
    </cfRule>
    <cfRule type="expression" dxfId="16" priority="32">
      <formula>AND($C201="Sa")</formula>
    </cfRule>
  </conditionalFormatting>
  <conditionalFormatting sqref="F267:L268">
    <cfRule type="expression" dxfId="15" priority="26">
      <formula>AND($C267="Sa")</formula>
    </cfRule>
    <cfRule type="expression" dxfId="14" priority="25">
      <formula>AND($B267=TODAY())</formula>
    </cfRule>
    <cfRule type="expression" dxfId="13" priority="27">
      <formula>AND($C267="So")</formula>
    </cfRule>
  </conditionalFormatting>
  <conditionalFormatting sqref="F300:L301">
    <cfRule type="expression" dxfId="12" priority="24">
      <formula>AND($C300="So")</formula>
    </cfRule>
    <cfRule type="expression" dxfId="11" priority="23">
      <formula>AND($C300="Sa")</formula>
    </cfRule>
    <cfRule type="expression" dxfId="10" priority="22">
      <formula>AND($B300=TODAY())</formula>
    </cfRule>
  </conditionalFormatting>
  <conditionalFormatting sqref="F333:L334">
    <cfRule type="expression" dxfId="9" priority="21">
      <formula>AND($C333="So")</formula>
    </cfRule>
    <cfRule type="expression" dxfId="8" priority="19">
      <formula>AND($B333=TODAY())</formula>
    </cfRule>
    <cfRule type="expression" dxfId="7" priority="20">
      <formula>AND($C333="Sa")</formula>
    </cfRule>
  </conditionalFormatting>
  <conditionalFormatting sqref="F366:L367">
    <cfRule type="expression" dxfId="6" priority="18">
      <formula>AND($C366="So")</formula>
    </cfRule>
    <cfRule type="expression" dxfId="5" priority="17">
      <formula>AND($C366="Sa")</formula>
    </cfRule>
    <cfRule type="expression" dxfId="4" priority="16">
      <formula>AND($B366=TODAY())</formula>
    </cfRule>
  </conditionalFormatting>
  <conditionalFormatting sqref="F399:L400">
    <cfRule type="expression" dxfId="3" priority="13">
      <formula>AND($B399=TODAY())</formula>
    </cfRule>
    <cfRule type="expression" dxfId="2" priority="15">
      <formula>AND($C399="So")</formula>
    </cfRule>
    <cfRule type="expression" dxfId="1" priority="14">
      <formula>AND($C399="Sa")</formula>
    </cfRule>
  </conditionalFormatting>
  <conditionalFormatting sqref="K2">
    <cfRule type="expression" dxfId="0" priority="77">
      <formula>AND(K2="")</formula>
    </cfRule>
  </conditionalFormatting>
  <hyperlinks>
    <hyperlink ref="L3" r:id="rId1" xr:uid="{00000000-0004-0000-0000-000000000000}"/>
    <hyperlink ref="E1" location="Januar" display="Januar" xr:uid="{00D0A35E-1803-4ED1-A765-AE3787E035F3}"/>
    <hyperlink ref="F1" location="Februar" display="Februar" xr:uid="{60FA9F79-E4F1-40C3-99D8-944C47614FF1}"/>
    <hyperlink ref="G1" location="Maerz" display="Maerz" xr:uid="{AA4CBF48-8CFD-4CCA-9947-8F233E85CAAD}"/>
    <hyperlink ref="H1" location="April" display="April" xr:uid="{B77DD77E-81DF-4160-878A-2E0D98157687}"/>
    <hyperlink ref="I1" location="Mai" display="Mai" xr:uid="{3A3A9232-A7B8-444D-BB2D-8B36F005BC23}"/>
    <hyperlink ref="J1" location="Juni" display="Juni" xr:uid="{63459796-C6CB-47FD-8227-17EEB8CEBF45}"/>
    <hyperlink ref="E2" location="Juli" display="Juli" xr:uid="{BCFA1622-66FA-41F6-A10C-CB222D7DCFEB}"/>
    <hyperlink ref="F2" location="August" display="August" xr:uid="{E6859892-8465-48A9-B185-4DB9B3953D71}"/>
    <hyperlink ref="G2" location="September" display="September" xr:uid="{F41EB828-2284-4C9E-A026-A23D2CCE376D}"/>
    <hyperlink ref="H2" location="Oktober" display="Oktober" xr:uid="{F1920D4F-03B4-40E6-A2C5-DF805DCE4808}"/>
    <hyperlink ref="I2" location="November" display="November" xr:uid="{C76F9ADC-CCAC-4E26-BBE8-F757BDB2010D}"/>
    <hyperlink ref="J2" location="Dezember" display="Dezember" xr:uid="{023A6FC8-2EDF-4533-BA14-40651FB42C5F}"/>
  </hyperlinks>
  <printOptions horizontalCentered="1" verticalCentered="1"/>
  <pageMargins left="0.31496062992125984" right="0.31496062992125984" top="0.31496062992125984" bottom="0.31496062992125984" header="0.31496062992125984" footer="0.31496062992125984"/>
  <pageSetup paperSize="9" scale="51" fitToHeight="12" orientation="portrait" r:id="rId2"/>
  <rowBreaks count="11" manualBreakCount="11">
    <brk id="37" max="16383" man="1"/>
    <brk id="70" max="16383" man="1"/>
    <brk id="103" max="16383" man="1"/>
    <brk id="136" max="16383" man="1"/>
    <brk id="169" max="16383" man="1"/>
    <brk id="202" max="16383" man="1"/>
    <brk id="235" max="16383" man="1"/>
    <brk id="268" max="16383" man="1"/>
    <brk id="301" max="16383" man="1"/>
    <brk id="334" max="16383" man="1"/>
    <brk id="367" max="16383"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6"/>
  <sheetViews>
    <sheetView showGridLines="0" workbookViewId="0">
      <selection activeCell="B3" sqref="B3"/>
    </sheetView>
  </sheetViews>
  <sheetFormatPr baseColWidth="10" defaultRowHeight="15" x14ac:dyDescent="0.25"/>
  <cols>
    <col min="2" max="2" width="15.42578125" customWidth="1"/>
    <col min="3" max="8" width="20.7109375" customWidth="1"/>
  </cols>
  <sheetData>
    <row r="1" spans="2:8" ht="18.75" x14ac:dyDescent="0.3">
      <c r="B1" s="36" t="str">
        <f>"Tätigkeitsbericht von "&amp;Kalender!B5&amp;" bis "&amp;Kalender!B368</f>
        <v>Tätigkeitsbericht von September 2025 bis August 2026</v>
      </c>
    </row>
    <row r="2" spans="2:8" ht="15.75" thickBot="1" x14ac:dyDescent="0.3">
      <c r="B2" s="26" t="s">
        <v>47</v>
      </c>
    </row>
    <row r="3" spans="2:8" ht="20.25" thickBot="1" x14ac:dyDescent="0.3">
      <c r="B3" s="48"/>
      <c r="C3" s="46" t="str">
        <f>IF(Kalender!F4&lt;&gt;"",Kalender!F4,"")</f>
        <v>Arbeitszeit</v>
      </c>
      <c r="D3" s="46" t="str">
        <f>IF(Kalender!G4&lt;&gt;"",Kalender!G4,"")</f>
        <v>E-Mail</v>
      </c>
      <c r="E3" s="46" t="str">
        <f>IF(Kalender!H4&lt;&gt;"",Kalender!H4,"")</f>
        <v>Meetings</v>
      </c>
      <c r="F3" s="46" t="str">
        <f>IF(Kalender!I4&lt;&gt;"",Kalender!I4,"")</f>
        <v>Telefonate</v>
      </c>
      <c r="G3" s="46" t="str">
        <f>IF(Kalender!J4&lt;&gt;"",Kalender!J4,"")</f>
        <v>Sonstiges</v>
      </c>
      <c r="H3" s="47" t="str">
        <f>IF(Kalender!K4&lt;&gt;"",Kalender!K4,"")</f>
        <v/>
      </c>
    </row>
    <row r="4" spans="2:8" ht="20.100000000000001" customHeight="1" x14ac:dyDescent="0.25">
      <c r="B4" s="43" t="str">
        <f>Kalender!B5</f>
        <v>September 2025</v>
      </c>
      <c r="C4" s="44">
        <f>Kalender!F37</f>
        <v>22.5</v>
      </c>
      <c r="D4" s="44">
        <f>Kalender!G37</f>
        <v>6</v>
      </c>
      <c r="E4" s="44">
        <f>Kalender!H37</f>
        <v>9</v>
      </c>
      <c r="F4" s="44">
        <f>Kalender!I37</f>
        <v>4</v>
      </c>
      <c r="G4" s="44">
        <f>Kalender!J37</f>
        <v>3.5</v>
      </c>
      <c r="H4" s="45">
        <f>Kalender!K37</f>
        <v>0</v>
      </c>
    </row>
    <row r="5" spans="2:8" ht="20.100000000000001" customHeight="1" x14ac:dyDescent="0.25">
      <c r="B5" s="37" t="str">
        <f>Kalender!B38</f>
        <v>Oktober 2025</v>
      </c>
      <c r="C5" s="38">
        <f>Kalender!F70</f>
        <v>0</v>
      </c>
      <c r="D5" s="38">
        <f>Kalender!G70</f>
        <v>0</v>
      </c>
      <c r="E5" s="38">
        <f>Kalender!H70</f>
        <v>0</v>
      </c>
      <c r="F5" s="38">
        <f>Kalender!I70</f>
        <v>0</v>
      </c>
      <c r="G5" s="38">
        <f>Kalender!J70</f>
        <v>0</v>
      </c>
      <c r="H5" s="39">
        <f>Kalender!K70</f>
        <v>0</v>
      </c>
    </row>
    <row r="6" spans="2:8" ht="20.100000000000001" customHeight="1" x14ac:dyDescent="0.25">
      <c r="B6" s="37" t="str">
        <f>Kalender!B71</f>
        <v>November 2025</v>
      </c>
      <c r="C6" s="38">
        <f>Kalender!F103</f>
        <v>0</v>
      </c>
      <c r="D6" s="38">
        <f>Kalender!G103</f>
        <v>0</v>
      </c>
      <c r="E6" s="38">
        <f>Kalender!H103</f>
        <v>0</v>
      </c>
      <c r="F6" s="38">
        <f>Kalender!I103</f>
        <v>0</v>
      </c>
      <c r="G6" s="38">
        <f>Kalender!J103</f>
        <v>0</v>
      </c>
      <c r="H6" s="39">
        <f>Kalender!K103</f>
        <v>0</v>
      </c>
    </row>
    <row r="7" spans="2:8" ht="20.100000000000001" customHeight="1" x14ac:dyDescent="0.25">
      <c r="B7" s="37" t="str">
        <f>Kalender!B104</f>
        <v>Dezember 2025</v>
      </c>
      <c r="C7" s="38">
        <f>Kalender!F136</f>
        <v>0</v>
      </c>
      <c r="D7" s="38">
        <f>Kalender!G136</f>
        <v>0</v>
      </c>
      <c r="E7" s="38">
        <f>Kalender!H136</f>
        <v>0</v>
      </c>
      <c r="F7" s="38">
        <f>Kalender!I136</f>
        <v>0</v>
      </c>
      <c r="G7" s="38">
        <f>Kalender!J136</f>
        <v>0</v>
      </c>
      <c r="H7" s="39">
        <f>Kalender!K136</f>
        <v>0</v>
      </c>
    </row>
    <row r="8" spans="2:8" ht="20.100000000000001" customHeight="1" x14ac:dyDescent="0.25">
      <c r="B8" s="37" t="str">
        <f>Kalender!B137</f>
        <v>Januar 2026</v>
      </c>
      <c r="C8" s="38">
        <f>Kalender!F169</f>
        <v>0</v>
      </c>
      <c r="D8" s="38">
        <f>Kalender!G169</f>
        <v>0</v>
      </c>
      <c r="E8" s="38">
        <f>Kalender!H169</f>
        <v>0</v>
      </c>
      <c r="F8" s="38">
        <f>Kalender!I169</f>
        <v>0</v>
      </c>
      <c r="G8" s="38">
        <f>Kalender!J169</f>
        <v>0</v>
      </c>
      <c r="H8" s="39">
        <f>Kalender!K169</f>
        <v>0</v>
      </c>
    </row>
    <row r="9" spans="2:8" ht="20.100000000000001" customHeight="1" x14ac:dyDescent="0.25">
      <c r="B9" s="37" t="str">
        <f>Kalender!B170</f>
        <v>Februar 2026</v>
      </c>
      <c r="C9" s="38">
        <f>Kalender!F202</f>
        <v>0</v>
      </c>
      <c r="D9" s="38">
        <f>Kalender!G202</f>
        <v>0</v>
      </c>
      <c r="E9" s="38">
        <f>Kalender!H202</f>
        <v>0</v>
      </c>
      <c r="F9" s="38">
        <f>Kalender!I202</f>
        <v>0</v>
      </c>
      <c r="G9" s="38">
        <f>Kalender!J202</f>
        <v>0</v>
      </c>
      <c r="H9" s="39">
        <f>Kalender!K202</f>
        <v>0</v>
      </c>
    </row>
    <row r="10" spans="2:8" ht="20.100000000000001" customHeight="1" x14ac:dyDescent="0.25">
      <c r="B10" s="37" t="str">
        <f>Kalender!B203</f>
        <v>März 2026</v>
      </c>
      <c r="C10" s="38">
        <f>Kalender!F235</f>
        <v>0</v>
      </c>
      <c r="D10" s="38">
        <f>Kalender!G235</f>
        <v>0</v>
      </c>
      <c r="E10" s="38">
        <f>Kalender!H235</f>
        <v>0</v>
      </c>
      <c r="F10" s="38">
        <f>Kalender!I235</f>
        <v>0</v>
      </c>
      <c r="G10" s="38">
        <f>Kalender!J235</f>
        <v>0</v>
      </c>
      <c r="H10" s="39">
        <f>Kalender!K235</f>
        <v>0</v>
      </c>
    </row>
    <row r="11" spans="2:8" ht="20.100000000000001" customHeight="1" x14ac:dyDescent="0.25">
      <c r="B11" s="37" t="str">
        <f>Kalender!B236</f>
        <v>April 2026</v>
      </c>
      <c r="C11" s="38">
        <f>Kalender!F268</f>
        <v>0</v>
      </c>
      <c r="D11" s="38">
        <f>Kalender!G268</f>
        <v>0</v>
      </c>
      <c r="E11" s="38">
        <f>Kalender!H268</f>
        <v>0</v>
      </c>
      <c r="F11" s="38">
        <f>Kalender!I268</f>
        <v>0</v>
      </c>
      <c r="G11" s="38">
        <f>Kalender!J268</f>
        <v>0</v>
      </c>
      <c r="H11" s="39">
        <f>Kalender!K268</f>
        <v>0</v>
      </c>
    </row>
    <row r="12" spans="2:8" ht="20.100000000000001" customHeight="1" x14ac:dyDescent="0.25">
      <c r="B12" s="37" t="str">
        <f>Kalender!B269</f>
        <v>Mai 2026</v>
      </c>
      <c r="C12" s="38">
        <f>Kalender!F301</f>
        <v>0</v>
      </c>
      <c r="D12" s="38">
        <f>Kalender!G301</f>
        <v>0</v>
      </c>
      <c r="E12" s="38">
        <f>Kalender!H301</f>
        <v>0</v>
      </c>
      <c r="F12" s="38">
        <f>Kalender!I301</f>
        <v>0</v>
      </c>
      <c r="G12" s="38">
        <f>Kalender!J301</f>
        <v>0</v>
      </c>
      <c r="H12" s="39">
        <f>Kalender!K301</f>
        <v>0</v>
      </c>
    </row>
    <row r="13" spans="2:8" ht="20.100000000000001" customHeight="1" x14ac:dyDescent="0.25">
      <c r="B13" s="37" t="str">
        <f>Kalender!B302</f>
        <v>Juni 2026</v>
      </c>
      <c r="C13" s="38">
        <f>Kalender!F334</f>
        <v>0</v>
      </c>
      <c r="D13" s="38">
        <f>Kalender!G334</f>
        <v>0</v>
      </c>
      <c r="E13" s="38">
        <f>Kalender!H334</f>
        <v>0</v>
      </c>
      <c r="F13" s="38">
        <f>Kalender!I334</f>
        <v>0</v>
      </c>
      <c r="G13" s="38">
        <f>Kalender!J334</f>
        <v>0</v>
      </c>
      <c r="H13" s="39">
        <f>Kalender!K334</f>
        <v>0</v>
      </c>
    </row>
    <row r="14" spans="2:8" ht="20.100000000000001" customHeight="1" x14ac:dyDescent="0.25">
      <c r="B14" s="37" t="str">
        <f>Kalender!B335</f>
        <v>Juli 2026</v>
      </c>
      <c r="C14" s="38">
        <f>Kalender!F367</f>
        <v>0</v>
      </c>
      <c r="D14" s="38">
        <f>Kalender!G367</f>
        <v>0</v>
      </c>
      <c r="E14" s="38">
        <f>Kalender!H367</f>
        <v>0</v>
      </c>
      <c r="F14" s="38">
        <f>Kalender!I367</f>
        <v>0</v>
      </c>
      <c r="G14" s="38">
        <f>Kalender!J367</f>
        <v>0</v>
      </c>
      <c r="H14" s="39">
        <f>Kalender!K367</f>
        <v>0</v>
      </c>
    </row>
    <row r="15" spans="2:8" ht="20.100000000000001" customHeight="1" thickBot="1" x14ac:dyDescent="0.3">
      <c r="B15" s="40" t="str">
        <f>Kalender!B368</f>
        <v>August 2026</v>
      </c>
      <c r="C15" s="41">
        <f>Kalender!F400</f>
        <v>0</v>
      </c>
      <c r="D15" s="41">
        <f>Kalender!G400</f>
        <v>0</v>
      </c>
      <c r="E15" s="41">
        <f>Kalender!H400</f>
        <v>0</v>
      </c>
      <c r="F15" s="41">
        <f>Kalender!I400</f>
        <v>0</v>
      </c>
      <c r="G15" s="41">
        <f>Kalender!J400</f>
        <v>0</v>
      </c>
      <c r="H15" s="42">
        <f>Kalender!K400</f>
        <v>0</v>
      </c>
    </row>
    <row r="16" spans="2:8" x14ac:dyDescent="0.25">
      <c r="C16" s="49">
        <f>SUM(C4:C15)</f>
        <v>22.5</v>
      </c>
      <c r="D16" s="49">
        <f t="shared" ref="D16:H16" si="0">SUM(D4:D15)</f>
        <v>6</v>
      </c>
      <c r="E16" s="49">
        <f t="shared" si="0"/>
        <v>9</v>
      </c>
      <c r="F16" s="49">
        <f t="shared" si="0"/>
        <v>4</v>
      </c>
      <c r="G16" s="49">
        <f t="shared" si="0"/>
        <v>3.5</v>
      </c>
      <c r="H16" s="49">
        <f t="shared" si="0"/>
        <v>0</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O122"/>
  <sheetViews>
    <sheetView showGridLines="0" workbookViewId="0">
      <selection activeCell="C2" sqref="C2"/>
    </sheetView>
  </sheetViews>
  <sheetFormatPr baseColWidth="10" defaultRowHeight="15" x14ac:dyDescent="0.25"/>
  <cols>
    <col min="2" max="2" width="13.7109375" bestFit="1" customWidth="1"/>
    <col min="3" max="3" width="25.28515625" bestFit="1" customWidth="1"/>
    <col min="4" max="4" width="17.140625" bestFit="1" customWidth="1"/>
    <col min="5" max="5" width="10.85546875" customWidth="1"/>
    <col min="11" max="11" width="10.28515625" customWidth="1"/>
  </cols>
  <sheetData>
    <row r="2" spans="1:15" ht="18.75" x14ac:dyDescent="0.25">
      <c r="A2" s="16"/>
      <c r="B2" s="17" t="s">
        <v>33</v>
      </c>
      <c r="C2" s="56">
        <v>2025</v>
      </c>
      <c r="D2" s="18" t="s">
        <v>56</v>
      </c>
      <c r="E2" s="19"/>
    </row>
    <row r="3" spans="1:15" ht="18.75" x14ac:dyDescent="0.3">
      <c r="B3" s="14" t="s">
        <v>53</v>
      </c>
      <c r="C3" s="56" t="s">
        <v>32</v>
      </c>
      <c r="D3" s="18" t="s">
        <v>57</v>
      </c>
      <c r="E3" s="19"/>
      <c r="L3" s="57" t="s">
        <v>54</v>
      </c>
      <c r="M3" s="57"/>
      <c r="O3" s="59" t="s">
        <v>55</v>
      </c>
    </row>
    <row r="4" spans="1:15" x14ac:dyDescent="0.25">
      <c r="B4" s="98" t="s">
        <v>36</v>
      </c>
      <c r="C4" s="98"/>
      <c r="D4" s="98"/>
      <c r="L4" s="57" t="str">
        <f>"01.01."&amp;Kalenderjahr</f>
        <v>01.01.2025</v>
      </c>
      <c r="M4" s="58" t="str">
        <f>TEXT(L4,"MMMM")</f>
        <v>Januar</v>
      </c>
      <c r="N4" s="57">
        <v>1</v>
      </c>
      <c r="O4" s="59">
        <f>VLOOKUP(C3,M4:N15,2,FALSE)</f>
        <v>9</v>
      </c>
    </row>
    <row r="5" spans="1:15" x14ac:dyDescent="0.25">
      <c r="B5" s="99" t="s">
        <v>30</v>
      </c>
      <c r="C5" s="100"/>
      <c r="D5" s="101"/>
      <c r="L5" s="57" t="str">
        <f>"01.02."&amp;Kalenderjahr</f>
        <v>01.02.2025</v>
      </c>
      <c r="M5" s="58" t="str">
        <f>TEXT(L5,"MMMM")</f>
        <v>Februar</v>
      </c>
      <c r="N5" s="57">
        <v>2</v>
      </c>
      <c r="O5" s="59"/>
    </row>
    <row r="6" spans="1:15" x14ac:dyDescent="0.25">
      <c r="B6" s="6" t="s">
        <v>1</v>
      </c>
      <c r="C6" s="6" t="s">
        <v>3</v>
      </c>
      <c r="D6" s="6" t="s">
        <v>31</v>
      </c>
      <c r="L6" s="57" t="str">
        <f>"01.03."&amp;Kalenderjahr</f>
        <v>01.03.2025</v>
      </c>
      <c r="M6" s="58" t="str">
        <f t="shared" ref="M6:M15" si="0">TEXT(L6,"MMMM")</f>
        <v>März</v>
      </c>
      <c r="N6" s="57">
        <v>3</v>
      </c>
    </row>
    <row r="7" spans="1:15" x14ac:dyDescent="0.25">
      <c r="B7" s="4">
        <f>VALUE(D7&amp;Kalenderjahr)</f>
        <v>45658</v>
      </c>
      <c r="C7" s="5" t="s">
        <v>5</v>
      </c>
      <c r="D7" s="5" t="s">
        <v>4</v>
      </c>
      <c r="E7" s="96" t="s">
        <v>34</v>
      </c>
      <c r="L7" s="57" t="str">
        <f>"01.04."&amp;Kalenderjahr</f>
        <v>01.04.2025</v>
      </c>
      <c r="M7" s="58" t="str">
        <f t="shared" si="0"/>
        <v>April</v>
      </c>
      <c r="N7" s="57">
        <v>4</v>
      </c>
    </row>
    <row r="8" spans="1:15" x14ac:dyDescent="0.25">
      <c r="B8" s="4">
        <f>B9-2</f>
        <v>45765</v>
      </c>
      <c r="C8" s="5" t="s">
        <v>7</v>
      </c>
      <c r="D8" s="5" t="s">
        <v>8</v>
      </c>
      <c r="E8" s="96"/>
      <c r="L8" s="57" t="str">
        <f>"01.05."&amp;Kalenderjahr</f>
        <v>01.05.2025</v>
      </c>
      <c r="M8" s="58" t="str">
        <f t="shared" si="0"/>
        <v>Mai</v>
      </c>
      <c r="N8" s="57">
        <v>5</v>
      </c>
    </row>
    <row r="9" spans="1:15" x14ac:dyDescent="0.25">
      <c r="B9" s="4">
        <f>DOLLAR((DAY(MINUTE(Kalenderjahr/38)/2+55)&amp;".4."&amp;Kalenderjahr)/7,)*7-6</f>
        <v>45767</v>
      </c>
      <c r="C9" s="5" t="s">
        <v>9</v>
      </c>
      <c r="D9" s="5"/>
      <c r="E9" s="96"/>
      <c r="L9" s="57" t="str">
        <f>"01.06."&amp;Kalenderjahr</f>
        <v>01.06.2025</v>
      </c>
      <c r="M9" s="58" t="str">
        <f t="shared" si="0"/>
        <v>Juni</v>
      </c>
      <c r="N9" s="57">
        <v>6</v>
      </c>
    </row>
    <row r="10" spans="1:15" x14ac:dyDescent="0.25">
      <c r="B10" s="4">
        <f>B9+1</f>
        <v>45768</v>
      </c>
      <c r="C10" s="5" t="s">
        <v>10</v>
      </c>
      <c r="D10" s="5" t="s">
        <v>11</v>
      </c>
      <c r="E10" s="96"/>
      <c r="L10" s="57" t="str">
        <f>"01.07."&amp;Kalenderjahr</f>
        <v>01.07.2025</v>
      </c>
      <c r="M10" s="58" t="str">
        <f t="shared" si="0"/>
        <v>Juli</v>
      </c>
      <c r="N10" s="57">
        <v>7</v>
      </c>
    </row>
    <row r="11" spans="1:15" x14ac:dyDescent="0.25">
      <c r="B11" s="4">
        <f>VALUE(D11&amp;Kalenderjahr)</f>
        <v>45778</v>
      </c>
      <c r="C11" s="5" t="s">
        <v>12</v>
      </c>
      <c r="D11" s="5" t="s">
        <v>13</v>
      </c>
      <c r="E11" s="96"/>
      <c r="L11" s="57" t="str">
        <f>"01.08."&amp;Kalenderjahr</f>
        <v>01.08.2025</v>
      </c>
      <c r="M11" s="58" t="str">
        <f t="shared" si="0"/>
        <v>August</v>
      </c>
      <c r="N11" s="57">
        <v>8</v>
      </c>
    </row>
    <row r="12" spans="1:15" x14ac:dyDescent="0.25">
      <c r="B12" s="4">
        <f>B9+39</f>
        <v>45806</v>
      </c>
      <c r="C12" s="5" t="s">
        <v>14</v>
      </c>
      <c r="D12" s="5" t="s">
        <v>15</v>
      </c>
      <c r="E12" s="96"/>
      <c r="L12" s="57" t="str">
        <f>"01.09."&amp;Kalenderjahr</f>
        <v>01.09.2025</v>
      </c>
      <c r="M12" s="58" t="str">
        <f t="shared" si="0"/>
        <v>September</v>
      </c>
      <c r="N12" s="57">
        <v>9</v>
      </c>
    </row>
    <row r="13" spans="1:15" x14ac:dyDescent="0.25">
      <c r="B13" s="4">
        <f>B9+49</f>
        <v>45816</v>
      </c>
      <c r="C13" s="5" t="s">
        <v>16</v>
      </c>
      <c r="D13" s="5" t="s">
        <v>17</v>
      </c>
      <c r="E13" s="96"/>
      <c r="L13" s="57" t="str">
        <f>"01.10."&amp;Kalenderjahr</f>
        <v>01.10.2025</v>
      </c>
      <c r="M13" s="58" t="str">
        <f t="shared" si="0"/>
        <v>Oktober</v>
      </c>
      <c r="N13" s="57">
        <v>10</v>
      </c>
    </row>
    <row r="14" spans="1:15" x14ac:dyDescent="0.25">
      <c r="B14" s="4">
        <f>B9+50</f>
        <v>45817</v>
      </c>
      <c r="C14" s="5" t="s">
        <v>18</v>
      </c>
      <c r="D14" s="5" t="s">
        <v>19</v>
      </c>
      <c r="E14" s="96"/>
      <c r="L14" s="57" t="str">
        <f>"01.11."&amp;Kalenderjahr</f>
        <v>01.11.2025</v>
      </c>
      <c r="M14" s="58" t="str">
        <f t="shared" si="0"/>
        <v>November</v>
      </c>
      <c r="N14" s="57">
        <v>11</v>
      </c>
    </row>
    <row r="15" spans="1:15" x14ac:dyDescent="0.25">
      <c r="B15" s="4">
        <f>VALUE(D15&amp;Kalenderjahr)</f>
        <v>45933</v>
      </c>
      <c r="C15" s="5" t="s">
        <v>20</v>
      </c>
      <c r="D15" s="5" t="s">
        <v>21</v>
      </c>
      <c r="E15" s="96"/>
      <c r="L15" s="57" t="str">
        <f>"01.12."&amp;Kalenderjahr</f>
        <v>01.12.2025</v>
      </c>
      <c r="M15" s="58" t="str">
        <f t="shared" si="0"/>
        <v>Dezember</v>
      </c>
      <c r="N15" s="57">
        <v>12</v>
      </c>
    </row>
    <row r="16" spans="1:15" x14ac:dyDescent="0.25">
      <c r="B16" s="4">
        <f>DATE(Kalenderjahr,12,25)-WEEKDAY(DATE(Kalenderjahr,12,25),2)-21</f>
        <v>45991</v>
      </c>
      <c r="C16" s="5" t="s">
        <v>22</v>
      </c>
      <c r="D16" s="5"/>
      <c r="E16" s="96"/>
    </row>
    <row r="17" spans="2:5" x14ac:dyDescent="0.25">
      <c r="B17" s="4">
        <f>B16+7</f>
        <v>45998</v>
      </c>
      <c r="C17" s="5" t="s">
        <v>23</v>
      </c>
      <c r="D17" s="5"/>
      <c r="E17" s="96"/>
    </row>
    <row r="18" spans="2:5" x14ac:dyDescent="0.25">
      <c r="B18" s="4">
        <f>B17+7</f>
        <v>46005</v>
      </c>
      <c r="C18" s="5" t="s">
        <v>24</v>
      </c>
      <c r="D18" s="5"/>
      <c r="E18" s="96"/>
    </row>
    <row r="19" spans="2:5" x14ac:dyDescent="0.25">
      <c r="B19" s="4">
        <f>B18+7</f>
        <v>46012</v>
      </c>
      <c r="C19" s="5" t="s">
        <v>25</v>
      </c>
      <c r="D19" s="5"/>
      <c r="E19" s="96"/>
    </row>
    <row r="20" spans="2:5" x14ac:dyDescent="0.25">
      <c r="B20" s="4">
        <f>VALUE(D20&amp;Kalenderjahr)</f>
        <v>46016</v>
      </c>
      <c r="C20" s="5" t="s">
        <v>26</v>
      </c>
      <c r="D20" s="5" t="s">
        <v>27</v>
      </c>
      <c r="E20" s="96"/>
    </row>
    <row r="21" spans="2:5" x14ac:dyDescent="0.25">
      <c r="B21" s="4">
        <f>VALUE(D21&amp;Kalenderjahr)</f>
        <v>46017</v>
      </c>
      <c r="C21" s="5" t="s">
        <v>28</v>
      </c>
      <c r="D21" s="5" t="s">
        <v>29</v>
      </c>
      <c r="E21" s="96"/>
    </row>
    <row r="22" spans="2:5" x14ac:dyDescent="0.25">
      <c r="B22" s="4"/>
      <c r="C22" s="5"/>
      <c r="D22" s="5"/>
      <c r="E22" s="96"/>
    </row>
    <row r="23" spans="2:5" x14ac:dyDescent="0.25">
      <c r="B23" s="8">
        <f>IF(D23&lt;&gt;"",D23,"")</f>
        <v>46024</v>
      </c>
      <c r="C23" s="7" t="s">
        <v>46</v>
      </c>
      <c r="D23" s="83">
        <v>46024</v>
      </c>
      <c r="E23" s="95" t="s">
        <v>35</v>
      </c>
    </row>
    <row r="24" spans="2:5" x14ac:dyDescent="0.25">
      <c r="B24" s="8" t="str">
        <f t="shared" ref="B24:B87" si="1">IF(D24&lt;&gt;"",D24,"")</f>
        <v/>
      </c>
      <c r="C24" s="7"/>
      <c r="D24" s="7"/>
      <c r="E24" s="96"/>
    </row>
    <row r="25" spans="2:5" x14ac:dyDescent="0.25">
      <c r="B25" s="8" t="str">
        <f t="shared" si="1"/>
        <v/>
      </c>
      <c r="C25" s="7"/>
      <c r="D25" s="7"/>
      <c r="E25" s="96"/>
    </row>
    <row r="26" spans="2:5" x14ac:dyDescent="0.25">
      <c r="B26" s="8" t="str">
        <f t="shared" si="1"/>
        <v/>
      </c>
      <c r="C26" s="7"/>
      <c r="D26" s="7"/>
      <c r="E26" s="96"/>
    </row>
    <row r="27" spans="2:5" x14ac:dyDescent="0.25">
      <c r="B27" s="8" t="str">
        <f t="shared" si="1"/>
        <v/>
      </c>
      <c r="C27" s="7"/>
      <c r="D27" s="7"/>
      <c r="E27" s="96"/>
    </row>
    <row r="28" spans="2:5" x14ac:dyDescent="0.25">
      <c r="B28" s="8" t="str">
        <f t="shared" si="1"/>
        <v/>
      </c>
      <c r="C28" s="7"/>
      <c r="D28" s="7"/>
      <c r="E28" s="96"/>
    </row>
    <row r="29" spans="2:5" x14ac:dyDescent="0.25">
      <c r="B29" s="8" t="str">
        <f t="shared" si="1"/>
        <v/>
      </c>
      <c r="C29" s="7"/>
      <c r="D29" s="7"/>
      <c r="E29" s="96"/>
    </row>
    <row r="30" spans="2:5" x14ac:dyDescent="0.25">
      <c r="B30" s="8" t="str">
        <f t="shared" si="1"/>
        <v/>
      </c>
      <c r="C30" s="7"/>
      <c r="D30" s="7"/>
      <c r="E30" s="96"/>
    </row>
    <row r="31" spans="2:5" x14ac:dyDescent="0.25">
      <c r="B31" s="8" t="str">
        <f t="shared" si="1"/>
        <v/>
      </c>
      <c r="C31" s="7"/>
      <c r="D31" s="7"/>
      <c r="E31" s="96"/>
    </row>
    <row r="32" spans="2:5" x14ac:dyDescent="0.25">
      <c r="B32" s="8" t="str">
        <f t="shared" si="1"/>
        <v/>
      </c>
      <c r="C32" s="7"/>
      <c r="D32" s="7"/>
      <c r="E32" s="96"/>
    </row>
    <row r="33" spans="2:5" x14ac:dyDescent="0.25">
      <c r="B33" s="8" t="str">
        <f t="shared" si="1"/>
        <v/>
      </c>
      <c r="C33" s="7"/>
      <c r="D33" s="7"/>
      <c r="E33" s="96"/>
    </row>
    <row r="34" spans="2:5" x14ac:dyDescent="0.25">
      <c r="B34" s="8" t="str">
        <f t="shared" si="1"/>
        <v/>
      </c>
      <c r="C34" s="7"/>
      <c r="D34" s="7"/>
      <c r="E34" s="96"/>
    </row>
    <row r="35" spans="2:5" x14ac:dyDescent="0.25">
      <c r="B35" s="8" t="str">
        <f t="shared" si="1"/>
        <v/>
      </c>
      <c r="C35" s="7"/>
      <c r="D35" s="7"/>
      <c r="E35" s="96"/>
    </row>
    <row r="36" spans="2:5" x14ac:dyDescent="0.25">
      <c r="B36" s="8" t="str">
        <f t="shared" si="1"/>
        <v/>
      </c>
      <c r="C36" s="7"/>
      <c r="D36" s="7"/>
      <c r="E36" s="96"/>
    </row>
    <row r="37" spans="2:5" x14ac:dyDescent="0.25">
      <c r="B37" s="8" t="str">
        <f t="shared" si="1"/>
        <v/>
      </c>
      <c r="C37" s="7"/>
      <c r="D37" s="7"/>
      <c r="E37" s="96"/>
    </row>
    <row r="38" spans="2:5" x14ac:dyDescent="0.25">
      <c r="B38" s="8" t="str">
        <f t="shared" si="1"/>
        <v/>
      </c>
      <c r="C38" s="7"/>
      <c r="D38" s="7"/>
      <c r="E38" s="96"/>
    </row>
    <row r="39" spans="2:5" x14ac:dyDescent="0.25">
      <c r="B39" s="8" t="str">
        <f t="shared" si="1"/>
        <v/>
      </c>
      <c r="C39" s="7"/>
      <c r="D39" s="7"/>
      <c r="E39" s="97"/>
    </row>
    <row r="40" spans="2:5" x14ac:dyDescent="0.25">
      <c r="B40" s="8" t="str">
        <f t="shared" si="1"/>
        <v/>
      </c>
      <c r="C40" s="7"/>
      <c r="D40" s="7"/>
      <c r="E40" s="97"/>
    </row>
    <row r="41" spans="2:5" x14ac:dyDescent="0.25">
      <c r="B41" s="8" t="str">
        <f t="shared" si="1"/>
        <v/>
      </c>
      <c r="C41" s="7"/>
      <c r="D41" s="7"/>
      <c r="E41" s="97"/>
    </row>
    <row r="42" spans="2:5" x14ac:dyDescent="0.25">
      <c r="B42" s="8" t="str">
        <f t="shared" si="1"/>
        <v/>
      </c>
      <c r="C42" s="7"/>
      <c r="D42" s="7"/>
      <c r="E42" s="97"/>
    </row>
    <row r="43" spans="2:5" x14ac:dyDescent="0.25">
      <c r="B43" s="8" t="str">
        <f t="shared" si="1"/>
        <v/>
      </c>
      <c r="C43" s="7"/>
      <c r="D43" s="7"/>
      <c r="E43" s="97"/>
    </row>
    <row r="44" spans="2:5" x14ac:dyDescent="0.25">
      <c r="B44" s="8" t="str">
        <f t="shared" si="1"/>
        <v/>
      </c>
      <c r="C44" s="7"/>
      <c r="D44" s="7"/>
      <c r="E44" s="97"/>
    </row>
    <row r="45" spans="2:5" x14ac:dyDescent="0.25">
      <c r="B45" s="8" t="str">
        <f t="shared" si="1"/>
        <v/>
      </c>
      <c r="C45" s="7"/>
      <c r="D45" s="7"/>
      <c r="E45" s="97"/>
    </row>
    <row r="46" spans="2:5" x14ac:dyDescent="0.25">
      <c r="B46" s="8" t="str">
        <f t="shared" si="1"/>
        <v/>
      </c>
      <c r="C46" s="7"/>
      <c r="D46" s="7"/>
      <c r="E46" s="97"/>
    </row>
    <row r="47" spans="2:5" x14ac:dyDescent="0.25">
      <c r="B47" s="8" t="str">
        <f t="shared" si="1"/>
        <v/>
      </c>
      <c r="C47" s="7"/>
      <c r="D47" s="7"/>
    </row>
    <row r="48" spans="2:5" x14ac:dyDescent="0.25">
      <c r="B48" s="8" t="str">
        <f t="shared" si="1"/>
        <v/>
      </c>
      <c r="C48" s="7"/>
      <c r="D48" s="7"/>
    </row>
    <row r="49" spans="2:4" x14ac:dyDescent="0.25">
      <c r="B49" s="8" t="str">
        <f t="shared" si="1"/>
        <v/>
      </c>
      <c r="C49" s="7"/>
      <c r="D49" s="7"/>
    </row>
    <row r="50" spans="2:4" x14ac:dyDescent="0.25">
      <c r="B50" s="8" t="str">
        <f t="shared" si="1"/>
        <v/>
      </c>
      <c r="C50" s="7"/>
      <c r="D50" s="7"/>
    </row>
    <row r="51" spans="2:4" x14ac:dyDescent="0.25">
      <c r="B51" s="8" t="str">
        <f t="shared" si="1"/>
        <v/>
      </c>
      <c r="C51" s="7"/>
      <c r="D51" s="7"/>
    </row>
    <row r="52" spans="2:4" x14ac:dyDescent="0.25">
      <c r="B52" s="8" t="str">
        <f t="shared" si="1"/>
        <v/>
      </c>
      <c r="C52" s="7"/>
      <c r="D52" s="7"/>
    </row>
    <row r="53" spans="2:4" x14ac:dyDescent="0.25">
      <c r="B53" s="8" t="str">
        <f t="shared" si="1"/>
        <v/>
      </c>
      <c r="C53" s="7"/>
      <c r="D53" s="7"/>
    </row>
    <row r="54" spans="2:4" x14ac:dyDescent="0.25">
      <c r="B54" s="8" t="str">
        <f t="shared" si="1"/>
        <v/>
      </c>
      <c r="C54" s="7"/>
      <c r="D54" s="7"/>
    </row>
    <row r="55" spans="2:4" x14ac:dyDescent="0.25">
      <c r="B55" s="8" t="str">
        <f t="shared" si="1"/>
        <v/>
      </c>
      <c r="C55" s="7"/>
      <c r="D55" s="7"/>
    </row>
    <row r="56" spans="2:4" x14ac:dyDescent="0.25">
      <c r="B56" s="8" t="str">
        <f t="shared" si="1"/>
        <v/>
      </c>
      <c r="C56" s="7"/>
      <c r="D56" s="7"/>
    </row>
    <row r="57" spans="2:4" x14ac:dyDescent="0.25">
      <c r="B57" s="8" t="str">
        <f t="shared" si="1"/>
        <v/>
      </c>
      <c r="C57" s="7"/>
      <c r="D57" s="7"/>
    </row>
    <row r="58" spans="2:4" x14ac:dyDescent="0.25">
      <c r="B58" s="8" t="str">
        <f t="shared" si="1"/>
        <v/>
      </c>
      <c r="C58" s="7"/>
      <c r="D58" s="7"/>
    </row>
    <row r="59" spans="2:4" x14ac:dyDescent="0.25">
      <c r="B59" s="8" t="str">
        <f t="shared" si="1"/>
        <v/>
      </c>
      <c r="C59" s="7"/>
      <c r="D59" s="7"/>
    </row>
    <row r="60" spans="2:4" x14ac:dyDescent="0.25">
      <c r="B60" s="8" t="str">
        <f t="shared" si="1"/>
        <v/>
      </c>
      <c r="C60" s="7"/>
      <c r="D60" s="7"/>
    </row>
    <row r="61" spans="2:4" x14ac:dyDescent="0.25">
      <c r="B61" s="8" t="str">
        <f t="shared" si="1"/>
        <v/>
      </c>
      <c r="C61" s="7"/>
      <c r="D61" s="7"/>
    </row>
    <row r="62" spans="2:4" x14ac:dyDescent="0.25">
      <c r="B62" s="8" t="str">
        <f t="shared" si="1"/>
        <v/>
      </c>
      <c r="C62" s="7"/>
      <c r="D62" s="7"/>
    </row>
    <row r="63" spans="2:4" x14ac:dyDescent="0.25">
      <c r="B63" s="8" t="str">
        <f t="shared" si="1"/>
        <v/>
      </c>
      <c r="C63" s="7"/>
      <c r="D63" s="7"/>
    </row>
    <row r="64" spans="2:4" x14ac:dyDescent="0.25">
      <c r="B64" s="8" t="str">
        <f t="shared" si="1"/>
        <v/>
      </c>
      <c r="C64" s="7"/>
      <c r="D64" s="7"/>
    </row>
    <row r="65" spans="2:4" x14ac:dyDescent="0.25">
      <c r="B65" s="8" t="str">
        <f t="shared" si="1"/>
        <v/>
      </c>
      <c r="C65" s="7"/>
      <c r="D65" s="7"/>
    </row>
    <row r="66" spans="2:4" x14ac:dyDescent="0.25">
      <c r="B66" s="8" t="str">
        <f t="shared" si="1"/>
        <v/>
      </c>
      <c r="C66" s="7"/>
      <c r="D66" s="7"/>
    </row>
    <row r="67" spans="2:4" x14ac:dyDescent="0.25">
      <c r="B67" s="8" t="str">
        <f t="shared" si="1"/>
        <v/>
      </c>
      <c r="C67" s="7"/>
      <c r="D67" s="7"/>
    </row>
    <row r="68" spans="2:4" x14ac:dyDescent="0.25">
      <c r="B68" s="8" t="str">
        <f t="shared" si="1"/>
        <v/>
      </c>
      <c r="C68" s="7"/>
      <c r="D68" s="7"/>
    </row>
    <row r="69" spans="2:4" x14ac:dyDescent="0.25">
      <c r="B69" s="8" t="str">
        <f t="shared" si="1"/>
        <v/>
      </c>
      <c r="C69" s="7"/>
      <c r="D69" s="7"/>
    </row>
    <row r="70" spans="2:4" x14ac:dyDescent="0.25">
      <c r="B70" s="8" t="str">
        <f t="shared" si="1"/>
        <v/>
      </c>
      <c r="C70" s="7"/>
      <c r="D70" s="7"/>
    </row>
    <row r="71" spans="2:4" x14ac:dyDescent="0.25">
      <c r="B71" s="8" t="str">
        <f t="shared" si="1"/>
        <v/>
      </c>
      <c r="C71" s="7"/>
      <c r="D71" s="7"/>
    </row>
    <row r="72" spans="2:4" x14ac:dyDescent="0.25">
      <c r="B72" s="8" t="str">
        <f t="shared" si="1"/>
        <v/>
      </c>
      <c r="C72" s="7"/>
      <c r="D72" s="7"/>
    </row>
    <row r="73" spans="2:4" x14ac:dyDescent="0.25">
      <c r="B73" s="8" t="str">
        <f t="shared" si="1"/>
        <v/>
      </c>
      <c r="C73" s="7"/>
      <c r="D73" s="7"/>
    </row>
    <row r="74" spans="2:4" x14ac:dyDescent="0.25">
      <c r="B74" s="8" t="str">
        <f t="shared" si="1"/>
        <v/>
      </c>
      <c r="C74" s="7"/>
      <c r="D74" s="7"/>
    </row>
    <row r="75" spans="2:4" x14ac:dyDescent="0.25">
      <c r="B75" s="8" t="str">
        <f t="shared" si="1"/>
        <v/>
      </c>
      <c r="C75" s="7"/>
      <c r="D75" s="7"/>
    </row>
    <row r="76" spans="2:4" x14ac:dyDescent="0.25">
      <c r="B76" s="8" t="str">
        <f t="shared" si="1"/>
        <v/>
      </c>
      <c r="C76" s="7"/>
      <c r="D76" s="7"/>
    </row>
    <row r="77" spans="2:4" x14ac:dyDescent="0.25">
      <c r="B77" s="8" t="str">
        <f t="shared" si="1"/>
        <v/>
      </c>
      <c r="C77" s="7"/>
      <c r="D77" s="7"/>
    </row>
    <row r="78" spans="2:4" x14ac:dyDescent="0.25">
      <c r="B78" s="8" t="str">
        <f t="shared" si="1"/>
        <v/>
      </c>
      <c r="C78" s="7"/>
      <c r="D78" s="7"/>
    </row>
    <row r="79" spans="2:4" x14ac:dyDescent="0.25">
      <c r="B79" s="8" t="str">
        <f t="shared" si="1"/>
        <v/>
      </c>
      <c r="C79" s="7"/>
      <c r="D79" s="7"/>
    </row>
    <row r="80" spans="2:4" x14ac:dyDescent="0.25">
      <c r="B80" s="8" t="str">
        <f t="shared" si="1"/>
        <v/>
      </c>
      <c r="C80" s="7"/>
      <c r="D80" s="7"/>
    </row>
    <row r="81" spans="2:4" x14ac:dyDescent="0.25">
      <c r="B81" s="8" t="str">
        <f t="shared" si="1"/>
        <v/>
      </c>
      <c r="C81" s="7"/>
      <c r="D81" s="7"/>
    </row>
    <row r="82" spans="2:4" x14ac:dyDescent="0.25">
      <c r="B82" s="8" t="str">
        <f t="shared" si="1"/>
        <v/>
      </c>
      <c r="C82" s="7"/>
      <c r="D82" s="7"/>
    </row>
    <row r="83" spans="2:4" x14ac:dyDescent="0.25">
      <c r="B83" s="8" t="str">
        <f t="shared" si="1"/>
        <v/>
      </c>
      <c r="C83" s="7"/>
      <c r="D83" s="7"/>
    </row>
    <row r="84" spans="2:4" x14ac:dyDescent="0.25">
      <c r="B84" s="8" t="str">
        <f t="shared" si="1"/>
        <v/>
      </c>
      <c r="C84" s="7"/>
      <c r="D84" s="7"/>
    </row>
    <row r="85" spans="2:4" x14ac:dyDescent="0.25">
      <c r="B85" s="8" t="str">
        <f t="shared" si="1"/>
        <v/>
      </c>
      <c r="C85" s="7"/>
      <c r="D85" s="7"/>
    </row>
    <row r="86" spans="2:4" x14ac:dyDescent="0.25">
      <c r="B86" s="8" t="str">
        <f t="shared" si="1"/>
        <v/>
      </c>
      <c r="C86" s="7"/>
      <c r="D86" s="7"/>
    </row>
    <row r="87" spans="2:4" x14ac:dyDescent="0.25">
      <c r="B87" s="8" t="str">
        <f t="shared" si="1"/>
        <v/>
      </c>
      <c r="C87" s="7"/>
      <c r="D87" s="7"/>
    </row>
    <row r="88" spans="2:4" x14ac:dyDescent="0.25">
      <c r="B88" s="8" t="str">
        <f t="shared" ref="B88:B122" si="2">IF(D88&lt;&gt;"",D88,"")</f>
        <v/>
      </c>
      <c r="C88" s="7"/>
      <c r="D88" s="7"/>
    </row>
    <row r="89" spans="2:4" x14ac:dyDescent="0.25">
      <c r="B89" s="8" t="str">
        <f t="shared" si="2"/>
        <v/>
      </c>
      <c r="C89" s="7"/>
      <c r="D89" s="7"/>
    </row>
    <row r="90" spans="2:4" x14ac:dyDescent="0.25">
      <c r="B90" s="8" t="str">
        <f t="shared" si="2"/>
        <v/>
      </c>
      <c r="C90" s="7"/>
      <c r="D90" s="7"/>
    </row>
    <row r="91" spans="2:4" x14ac:dyDescent="0.25">
      <c r="B91" s="8" t="str">
        <f t="shared" si="2"/>
        <v/>
      </c>
      <c r="C91" s="7"/>
      <c r="D91" s="7"/>
    </row>
    <row r="92" spans="2:4" x14ac:dyDescent="0.25">
      <c r="B92" s="8" t="str">
        <f t="shared" si="2"/>
        <v/>
      </c>
      <c r="C92" s="7"/>
      <c r="D92" s="7"/>
    </row>
    <row r="93" spans="2:4" x14ac:dyDescent="0.25">
      <c r="B93" s="8" t="str">
        <f t="shared" si="2"/>
        <v/>
      </c>
      <c r="C93" s="7"/>
      <c r="D93" s="7"/>
    </row>
    <row r="94" spans="2:4" x14ac:dyDescent="0.25">
      <c r="B94" s="8" t="str">
        <f t="shared" si="2"/>
        <v/>
      </c>
      <c r="C94" s="7"/>
      <c r="D94" s="7"/>
    </row>
    <row r="95" spans="2:4" x14ac:dyDescent="0.25">
      <c r="B95" s="8" t="str">
        <f t="shared" si="2"/>
        <v/>
      </c>
      <c r="C95" s="7"/>
      <c r="D95" s="7"/>
    </row>
    <row r="96" spans="2:4" x14ac:dyDescent="0.25">
      <c r="B96" s="8" t="str">
        <f t="shared" si="2"/>
        <v/>
      </c>
      <c r="C96" s="7"/>
      <c r="D96" s="7"/>
    </row>
    <row r="97" spans="2:4" x14ac:dyDescent="0.25">
      <c r="B97" s="8" t="str">
        <f t="shared" si="2"/>
        <v/>
      </c>
      <c r="C97" s="7"/>
      <c r="D97" s="7"/>
    </row>
    <row r="98" spans="2:4" x14ac:dyDescent="0.25">
      <c r="B98" s="8" t="str">
        <f t="shared" si="2"/>
        <v/>
      </c>
      <c r="C98" s="7"/>
      <c r="D98" s="7"/>
    </row>
    <row r="99" spans="2:4" x14ac:dyDescent="0.25">
      <c r="B99" s="8" t="str">
        <f t="shared" si="2"/>
        <v/>
      </c>
      <c r="C99" s="7"/>
      <c r="D99" s="7"/>
    </row>
    <row r="100" spans="2:4" x14ac:dyDescent="0.25">
      <c r="B100" s="8" t="str">
        <f t="shared" si="2"/>
        <v/>
      </c>
      <c r="C100" s="7"/>
      <c r="D100" s="7"/>
    </row>
    <row r="101" spans="2:4" x14ac:dyDescent="0.25">
      <c r="B101" s="8" t="str">
        <f t="shared" si="2"/>
        <v/>
      </c>
      <c r="C101" s="7"/>
      <c r="D101" s="7"/>
    </row>
    <row r="102" spans="2:4" x14ac:dyDescent="0.25">
      <c r="B102" s="8" t="str">
        <f t="shared" si="2"/>
        <v/>
      </c>
      <c r="C102" s="7"/>
      <c r="D102" s="7"/>
    </row>
    <row r="103" spans="2:4" x14ac:dyDescent="0.25">
      <c r="B103" s="8" t="str">
        <f t="shared" si="2"/>
        <v/>
      </c>
      <c r="C103" s="7"/>
      <c r="D103" s="7"/>
    </row>
    <row r="104" spans="2:4" x14ac:dyDescent="0.25">
      <c r="B104" s="8" t="str">
        <f t="shared" si="2"/>
        <v/>
      </c>
      <c r="C104" s="7"/>
      <c r="D104" s="7"/>
    </row>
    <row r="105" spans="2:4" x14ac:dyDescent="0.25">
      <c r="B105" s="8" t="str">
        <f t="shared" si="2"/>
        <v/>
      </c>
      <c r="C105" s="7"/>
      <c r="D105" s="7"/>
    </row>
    <row r="106" spans="2:4" x14ac:dyDescent="0.25">
      <c r="B106" s="8" t="str">
        <f t="shared" si="2"/>
        <v/>
      </c>
      <c r="C106" s="7"/>
      <c r="D106" s="7"/>
    </row>
    <row r="107" spans="2:4" x14ac:dyDescent="0.25">
      <c r="B107" s="8" t="str">
        <f t="shared" si="2"/>
        <v/>
      </c>
      <c r="C107" s="7"/>
      <c r="D107" s="7"/>
    </row>
    <row r="108" spans="2:4" x14ac:dyDescent="0.25">
      <c r="B108" s="8" t="str">
        <f t="shared" si="2"/>
        <v/>
      </c>
      <c r="C108" s="7"/>
      <c r="D108" s="7"/>
    </row>
    <row r="109" spans="2:4" x14ac:dyDescent="0.25">
      <c r="B109" s="8" t="str">
        <f t="shared" si="2"/>
        <v/>
      </c>
      <c r="C109" s="7"/>
      <c r="D109" s="7"/>
    </row>
    <row r="110" spans="2:4" x14ac:dyDescent="0.25">
      <c r="B110" s="8" t="str">
        <f t="shared" si="2"/>
        <v/>
      </c>
      <c r="C110" s="7"/>
      <c r="D110" s="7"/>
    </row>
    <row r="111" spans="2:4" x14ac:dyDescent="0.25">
      <c r="B111" s="8" t="str">
        <f t="shared" si="2"/>
        <v/>
      </c>
      <c r="C111" s="7"/>
      <c r="D111" s="7"/>
    </row>
    <row r="112" spans="2:4" x14ac:dyDescent="0.25">
      <c r="B112" s="8" t="str">
        <f t="shared" si="2"/>
        <v/>
      </c>
      <c r="C112" s="7"/>
      <c r="D112" s="7"/>
    </row>
    <row r="113" spans="2:4" x14ac:dyDescent="0.25">
      <c r="B113" s="8" t="str">
        <f t="shared" si="2"/>
        <v/>
      </c>
      <c r="C113" s="7"/>
      <c r="D113" s="7"/>
    </row>
    <row r="114" spans="2:4" x14ac:dyDescent="0.25">
      <c r="B114" s="8" t="str">
        <f t="shared" si="2"/>
        <v/>
      </c>
      <c r="C114" s="7"/>
      <c r="D114" s="7"/>
    </row>
    <row r="115" spans="2:4" x14ac:dyDescent="0.25">
      <c r="B115" s="8" t="str">
        <f t="shared" si="2"/>
        <v/>
      </c>
      <c r="C115" s="7"/>
      <c r="D115" s="7"/>
    </row>
    <row r="116" spans="2:4" x14ac:dyDescent="0.25">
      <c r="B116" s="8" t="str">
        <f t="shared" si="2"/>
        <v/>
      </c>
      <c r="C116" s="7"/>
      <c r="D116" s="7"/>
    </row>
    <row r="117" spans="2:4" x14ac:dyDescent="0.25">
      <c r="B117" s="8" t="str">
        <f t="shared" si="2"/>
        <v/>
      </c>
      <c r="C117" s="7"/>
      <c r="D117" s="7"/>
    </row>
    <row r="118" spans="2:4" x14ac:dyDescent="0.25">
      <c r="B118" s="8" t="str">
        <f t="shared" si="2"/>
        <v/>
      </c>
      <c r="C118" s="7"/>
      <c r="D118" s="7"/>
    </row>
    <row r="119" spans="2:4" x14ac:dyDescent="0.25">
      <c r="B119" s="8" t="str">
        <f t="shared" si="2"/>
        <v/>
      </c>
      <c r="C119" s="7"/>
      <c r="D119" s="7"/>
    </row>
    <row r="120" spans="2:4" x14ac:dyDescent="0.25">
      <c r="B120" s="8" t="str">
        <f t="shared" si="2"/>
        <v/>
      </c>
      <c r="C120" s="7"/>
      <c r="D120" s="7"/>
    </row>
    <row r="121" spans="2:4" x14ac:dyDescent="0.25">
      <c r="B121" s="8" t="str">
        <f t="shared" si="2"/>
        <v/>
      </c>
      <c r="C121" s="7"/>
      <c r="D121" s="7"/>
    </row>
    <row r="122" spans="2:4" x14ac:dyDescent="0.25">
      <c r="B122" s="8" t="str">
        <f t="shared" si="2"/>
        <v/>
      </c>
      <c r="C122" s="7"/>
      <c r="D122" s="7"/>
    </row>
  </sheetData>
  <mergeCells count="5">
    <mergeCell ref="E23:E38"/>
    <mergeCell ref="E39:E46"/>
    <mergeCell ref="B4:D4"/>
    <mergeCell ref="B5:D5"/>
    <mergeCell ref="E7:E22"/>
  </mergeCells>
  <dataValidations count="1">
    <dataValidation type="list" allowBlank="1" showInputMessage="1" showErrorMessage="1" sqref="C3" xr:uid="{9B57F23E-25A1-4FF4-89A5-326C169A781E}">
      <formula1>$M$4:$M$15</formula1>
    </dataValidation>
  </dataValidation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14</vt:i4>
      </vt:variant>
    </vt:vector>
  </HeadingPairs>
  <TitlesOfParts>
    <vt:vector size="17" baseType="lpstr">
      <vt:lpstr>Kalender</vt:lpstr>
      <vt:lpstr>Übersicht</vt:lpstr>
      <vt:lpstr>Einstellungen</vt:lpstr>
      <vt:lpstr>April</vt:lpstr>
      <vt:lpstr>August</vt:lpstr>
      <vt:lpstr>Dezember</vt:lpstr>
      <vt:lpstr>Kalender!Drucktitel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Tätigkeitsbericht</dc:title>
  <dc:subject>Tätigkeitsbericht</dc:subject>
  <dc:creator>TM</dc:creator>
  <cp:keywords>Planung</cp:keywords>
  <dc:description>Familienkalender auf PC führen.</dc:description>
  <cp:lastModifiedBy>Timo Mutter</cp:lastModifiedBy>
  <cp:lastPrinted>2025-02-15T08:43:12Z</cp:lastPrinted>
  <dcterms:created xsi:type="dcterms:W3CDTF">2016-12-05T19:27:56Z</dcterms:created>
  <dcterms:modified xsi:type="dcterms:W3CDTF">2025-02-22T12:15:06Z</dcterms:modified>
  <cp:category>Planung</cp:category>
  <cp:contentStatus>Version 1.0</cp:contentStatus>
  <dc:language>deutsch</dc:language>
  <cp:version>1.2 vom 28.12.2022</cp:version>
</cp:coreProperties>
</file>