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d.docs.live.net/cb36679f4b82512b/"/>
    </mc:Choice>
  </mc:AlternateContent>
  <xr:revisionPtr revIDLastSave="8" documentId="8_{AC23ADDD-D16F-4C1A-A19D-A0D8AC58B8A5}" xr6:coauthVersionLast="47" xr6:coauthVersionMax="47" xr10:uidLastSave="{8A598C9A-E01B-43E6-A37F-F8D934526CE2}"/>
  <bookViews>
    <workbookView xWindow="28680" yWindow="-120" windowWidth="38640" windowHeight="21120" tabRatio="500" xr2:uid="{00000000-000D-0000-FFFF-FFFF00000000}"/>
  </bookViews>
  <sheets>
    <sheet name="Problem-Fehlerliste" sheetId="1" r:id="rId1"/>
    <sheet name="Dashboard" sheetId="2" r:id="rId2"/>
    <sheet name="Anleitung" sheetId="3" r:id="rId3"/>
    <sheet name="Stammdaten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13" i="2" l="1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12" i="2"/>
  <c r="B18" i="2"/>
  <c r="B19" i="2"/>
  <c r="B20" i="2"/>
  <c r="B21" i="2"/>
  <c r="B22" i="2"/>
  <c r="B23" i="2"/>
  <c r="B24" i="2"/>
  <c r="B25" i="2"/>
  <c r="B26" i="2"/>
  <c r="B13" i="2"/>
  <c r="B14" i="2"/>
  <c r="B15" i="2"/>
  <c r="B16" i="2"/>
  <c r="B17" i="2"/>
  <c r="B12" i="2"/>
  <c r="F7" i="2"/>
  <c r="C8" i="2"/>
  <c r="C7" i="2"/>
  <c r="F6" i="2"/>
  <c r="C6" i="2"/>
  <c r="F5" i="2"/>
  <c r="C5" i="2"/>
  <c r="F4" i="2"/>
  <c r="C4" i="2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</calcChain>
</file>

<file path=xl/sharedStrings.xml><?xml version="1.0" encoding="utf-8"?>
<sst xmlns="http://schemas.openxmlformats.org/spreadsheetml/2006/main" count="130" uniqueCount="100">
  <si>
    <t>Nr.</t>
  </si>
  <si>
    <t>Datum</t>
  </si>
  <si>
    <t>Erfasst von</t>
  </si>
  <si>
    <t>Bereich</t>
  </si>
  <si>
    <t>Problemkategorie</t>
  </si>
  <si>
    <t>Problembeschreibung</t>
  </si>
  <si>
    <t>Auswirkung</t>
  </si>
  <si>
    <t>Ursache</t>
  </si>
  <si>
    <t>Priorität</t>
  </si>
  <si>
    <t>Status</t>
  </si>
  <si>
    <t>Sofortmassnahme</t>
  </si>
  <si>
    <t>Langfristige Massnahme</t>
  </si>
  <si>
    <t>Verantwortlich</t>
  </si>
  <si>
    <t>Fälligkeitsdatum</t>
  </si>
  <si>
    <t>Erledigungsdatum</t>
  </si>
  <si>
    <t>Kosten (CHF)</t>
  </si>
  <si>
    <t>Referenz/Beleg</t>
  </si>
  <si>
    <t>Bemerkungen</t>
  </si>
  <si>
    <t>M. Müller</t>
  </si>
  <si>
    <t>Lager</t>
  </si>
  <si>
    <t>Bestandsdifferenz</t>
  </si>
  <si>
    <t>Lieferverzug; Einkauf muss nachbestellen; Produktionsstopp droht</t>
  </si>
  <si>
    <t>Falsche Buchung nach Wareneingang; Umbuchung nicht durchgeführt</t>
  </si>
  <si>
    <t>Hoch</t>
  </si>
  <si>
    <t>In Bearbeitung</t>
  </si>
  <si>
    <t>Lagerbestand in SAP korrigiert; Einkauf informiert</t>
  </si>
  <si>
    <t>Prozess Wareneingang/Umbuchung überarbeiten; Schulung Lagerpersonal</t>
  </si>
  <si>
    <t>T. Schneider</t>
  </si>
  <si>
    <t>15.04.2025</t>
  </si>
  <si>
    <t>SAP-Ticket #4821</t>
  </si>
  <si>
    <t>Liefertermin verschiebt sich um ca. 5 Tage</t>
  </si>
  <si>
    <t>10.04.2025</t>
  </si>
  <si>
    <t>A. Huber</t>
  </si>
  <si>
    <t>Transport</t>
  </si>
  <si>
    <t>Lieferverzögerung</t>
  </si>
  <si>
    <t>Spedition XY liefert Palette mit Material 200567 drei Tage zu spät.</t>
  </si>
  <si>
    <t>Montagelinie steht still; Kundenlieferung verzögert sich</t>
  </si>
  <si>
    <t>Stau A2; Fehlende Voranmeldung durch Lieferant</t>
  </si>
  <si>
    <t>Mittel</t>
  </si>
  <si>
    <t>Offen</t>
  </si>
  <si>
    <t>Alternativlieferant kontaktiert; Kunden informiert</t>
  </si>
  <si>
    <t>Lieferantenvereinbarung für Voranmeldepflicht anpassen</t>
  </si>
  <si>
    <t>S. Berger</t>
  </si>
  <si>
    <t>18.04.2025</t>
  </si>
  <si>
    <t>Lieferschein #LS-2025-0310</t>
  </si>
  <si>
    <t>Falschlieferung</t>
  </si>
  <si>
    <t>Erledigt</t>
  </si>
  <si>
    <t>STATUS-ÜBERSICHT</t>
  </si>
  <si>
    <t>PRIORITÄTEN</t>
  </si>
  <si>
    <t>Gesamt Probleme</t>
  </si>
  <si>
    <t>🔴 Priorität HOCH</t>
  </si>
  <si>
    <t>🔴 Offen</t>
  </si>
  <si>
    <t>🟠 Priorität MITTEL</t>
  </si>
  <si>
    <t>🟠 In Bearbeitung</t>
  </si>
  <si>
    <t>🟢 Priorität NIEDRIG</t>
  </si>
  <si>
    <t>🟢 Erledigt</t>
  </si>
  <si>
    <t>⚫ Abgeschlossen</t>
  </si>
  <si>
    <t>Gesamtkosten (CHF)</t>
  </si>
  <si>
    <t>PROBLEME NACH BEREICH</t>
  </si>
  <si>
    <t>HÄUFIGSTE PROBLEMKATEGORIEN</t>
  </si>
  <si>
    <t>Wareneingang</t>
  </si>
  <si>
    <t>Beschädigung</t>
  </si>
  <si>
    <t>Prozessfehler</t>
  </si>
  <si>
    <t>FELD</t>
  </si>
  <si>
    <t>BESCHREIBUNG</t>
  </si>
  <si>
    <t>Wird automatisch vergeben sobald ein Datum eingetragen ist.</t>
  </si>
  <si>
    <t>Datum der Problemerfassung (TT.MM.JJJJ).</t>
  </si>
  <si>
    <t>Name der Person, die das Problem meldet.</t>
  </si>
  <si>
    <t>Abteilung/Bereich wo das Problem aufgetreten ist (Dropdown wählen).</t>
  </si>
  <si>
    <t>Art des Problems aus vordefinierter Liste wählen (Dropdown).</t>
  </si>
  <si>
    <t>Genaue Beschreibung des Problems: Was ist passiert? Welche Materialien/Lagerorte sind betroffen? Welche Mengen?</t>
  </si>
  <si>
    <t>Was sind die Folgen? Lieferverzug, Produktionsstopp, Zusatzkosten, Kundenreklamation?</t>
  </si>
  <si>
    <t>Warum ist das Problem entstanden? (5-Why-Methode empfohlen)</t>
  </si>
  <si>
    <t>Hoch = sofortiger Handlungsbedarf; Mittel = innerhalb 1 Woche; Niedrig = kann geplant werden.</t>
  </si>
  <si>
    <t>Offen → In Bearbeitung → Erledigt → Abgeschlossen</t>
  </si>
  <si>
    <t>Was wurde unmittelbar zur Schadensbegrenzung unternommen?</t>
  </si>
  <si>
    <t>Welche strukturellen Massnahmen verhindern eine Wiederholung?</t>
  </si>
  <si>
    <t>Wer ist für die Umsetzung der Massnahmen zuständig?</t>
  </si>
  <si>
    <t>Bis wann sollen die Massnahmen abgeschlossen sein?</t>
  </si>
  <si>
    <t>Wann wurden die Massnahmen tatsächlich abgeschlossen?</t>
  </si>
  <si>
    <t>Geschätzte oder tatsächliche Zusatzkosten durch das Problem.</t>
  </si>
  <si>
    <t>SAP-Ticket-Nummer, Lieferschein, Reklamationsnummer, etc.</t>
  </si>
  <si>
    <t>Weitere Hinweise, Verweise auf Folgeprobleme, etc.</t>
  </si>
  <si>
    <t xml:space="preserve">  ✔  Konkrete Zahlen nennen: Materialnummer, Lagerort, Menge, Lieferscheinnummer.</t>
  </si>
  <si>
    <t xml:space="preserve">  ✔  Ursache nicht mit Symptom verwechseln: 5-Why-Methode anwenden.</t>
  </si>
  <si>
    <t xml:space="preserve">  ✔  Für wiederkehrende Probleme: Langfristige Massnahmen priorisieren.</t>
  </si>
  <si>
    <t xml:space="preserve">  ✔  Dashboard-Blatt gibt einen schnellen Überblick über offene Punkte.</t>
  </si>
  <si>
    <t>PROBLEMVERFOLGUNG</t>
  </si>
  <si>
    <t>DASHBOARD – PROBLEMÜBERSICHT</t>
  </si>
  <si>
    <t>TIPPS FÜR EFFEKTIVE PROBLEMERFASSUNG</t>
  </si>
  <si>
    <t>Stammdaten</t>
  </si>
  <si>
    <t>Engineering</t>
  </si>
  <si>
    <t>Konstruktion</t>
  </si>
  <si>
    <t>Verpackung</t>
  </si>
  <si>
    <t>Niederig</t>
  </si>
  <si>
    <t>Abgeschlossen</t>
  </si>
  <si>
    <t>KURZANLEITUNG – PROBLEMERFASSUNG</t>
  </si>
  <si>
    <t xml:space="preserve">  ✔  Status regelmässig aktualisieren (empfohlen: wöchentliches Review durchführen).</t>
  </si>
  <si>
    <t xml:space="preserve">  ✔  Problem so früh wie möglich erfassen (idealerweise am selben Tag)</t>
  </si>
  <si>
    <t>SAP zeigt 5 Stück Material 1234 an Lagerort G-12, Lagerort war leer.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</si>
</sst>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1"/>
    </font>
    <font>
      <b/>
      <sz val="16"/>
      <color rgb="FFFFFFFF"/>
      <name val="Arial"/>
      <family val="2"/>
    </font>
    <font>
      <b/>
      <sz val="9"/>
      <color rgb="FFFFFFFF"/>
      <name val="Arial"/>
      <family val="2"/>
    </font>
    <font>
      <sz val="9"/>
      <color rgb="FF000000"/>
      <name val="Arial"/>
      <family val="2"/>
    </font>
    <font>
      <b/>
      <sz val="14"/>
      <color rgb="FFFFFFFF"/>
      <name val="Arial"/>
      <family val="2"/>
    </font>
    <font>
      <b/>
      <sz val="10"/>
      <color rgb="FFFFFFFF"/>
      <name val="Arial"/>
      <family val="2"/>
    </font>
    <font>
      <b/>
      <sz val="11"/>
      <color rgb="FF1F3864"/>
      <name val="Arial"/>
      <family val="2"/>
    </font>
    <font>
      <b/>
      <sz val="9"/>
      <color rgb="FF1F3864"/>
      <name val="Arial"/>
      <family val="2"/>
    </font>
    <font>
      <b/>
      <sz val="14"/>
      <color theme="1"/>
      <name val="Calibri"/>
      <family val="2"/>
    </font>
    <font>
      <sz val="11"/>
      <color theme="1"/>
      <name val="Arial"/>
      <family val="2"/>
    </font>
    <font>
      <sz val="9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FFF"/>
        <bgColor rgb="FFEBF3FB"/>
      </patternFill>
    </fill>
    <fill>
      <patternFill patternType="solid">
        <fgColor theme="0" tint="-0.14999847407452621"/>
        <bgColor rgb="FFEDEDED"/>
      </patternFill>
    </fill>
    <fill>
      <patternFill patternType="solid">
        <fgColor theme="3" tint="-0.499984740745262"/>
        <bgColor rgb="FF333399"/>
      </patternFill>
    </fill>
    <fill>
      <patternFill patternType="solid">
        <fgColor theme="8" tint="-0.499984740745262"/>
        <bgColor rgb="FF0066CC"/>
      </patternFill>
    </fill>
    <fill>
      <patternFill patternType="solid">
        <fgColor theme="0" tint="-4.9989318521683403E-2"/>
        <bgColor rgb="FFEDEDED"/>
      </patternFill>
    </fill>
    <fill>
      <patternFill patternType="solid">
        <fgColor theme="0" tint="-0.14999847407452621"/>
        <bgColor rgb="FFEBF3FB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medium">
        <color rgb="FF1F3864"/>
      </left>
      <right/>
      <top style="medium">
        <color rgb="FF1F3864"/>
      </top>
      <bottom style="medium">
        <color rgb="FF1F3864"/>
      </bottom>
      <diagonal/>
    </border>
    <border>
      <left style="thin">
        <color rgb="FFBDD7EE"/>
      </left>
      <right style="thin">
        <color rgb="FFBDD7EE"/>
      </right>
      <top style="thin">
        <color rgb="FFBDD7EE"/>
      </top>
      <bottom style="thin">
        <color rgb="FFBDD7EE"/>
      </bottom>
      <diagonal/>
    </border>
    <border>
      <left style="thin">
        <color rgb="FFBDD7EE"/>
      </left>
      <right/>
      <top style="thin">
        <color rgb="FFBDD7EE"/>
      </top>
      <bottom style="thin">
        <color rgb="FFBDD7EE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rgb="FF1F3864"/>
      </top>
      <bottom style="medium">
        <color rgb="FF1F38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3" fillId="2" borderId="2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8" fillId="0" borderId="0" xfId="0" applyFont="1"/>
    <xf numFmtId="0" fontId="7" fillId="3" borderId="2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left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9" fillId="0" borderId="0" xfId="0" applyFont="1"/>
    <xf numFmtId="0" fontId="10" fillId="0" borderId="4" xfId="0" applyFont="1" applyBorder="1" applyAlignment="1">
      <alignment horizontal="left"/>
    </xf>
    <xf numFmtId="0" fontId="10" fillId="0" borderId="0" xfId="0" applyFont="1"/>
    <xf numFmtId="0" fontId="3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3" fillId="7" borderId="2" xfId="0" applyFont="1" applyFill="1" applyBorder="1" applyAlignment="1">
      <alignment horizontal="left" vertical="center" wrapText="1"/>
    </xf>
    <xf numFmtId="0" fontId="6" fillId="8" borderId="2" xfId="0" applyFont="1" applyFill="1" applyBorder="1" applyAlignment="1">
      <alignment horizontal="center" vertical="center" wrapText="1"/>
    </xf>
    <xf numFmtId="14" fontId="3" fillId="6" borderId="2" xfId="0" applyNumberFormat="1" applyFont="1" applyFill="1" applyBorder="1" applyAlignment="1">
      <alignment horizontal="left" vertical="center" wrapText="1"/>
    </xf>
    <xf numFmtId="14" fontId="3" fillId="2" borderId="2" xfId="0" applyNumberFormat="1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left" vertical="center" wrapText="1"/>
    </xf>
  </cellXfs>
  <cellStyles count="1">
    <cellStyle name="Standard" xfId="0" builtinId="0"/>
  </cellStyles>
  <dxfs count="7">
    <dxf>
      <font>
        <b/>
        <sz val="9"/>
        <color rgb="FF595959"/>
        <name val="Arial"/>
        <charset val="1"/>
      </font>
      <fill>
        <patternFill>
          <bgColor rgb="FFEDEDED"/>
        </patternFill>
      </fill>
    </dxf>
    <dxf>
      <font>
        <b/>
        <sz val="9"/>
        <color rgb="FF375623"/>
        <name val="Arial"/>
        <charset val="1"/>
      </font>
      <fill>
        <patternFill>
          <bgColor rgb="FFE2EFDA"/>
        </patternFill>
      </fill>
    </dxf>
    <dxf>
      <font>
        <b/>
        <sz val="9"/>
        <color rgb="FF833C00"/>
        <name val="Arial"/>
        <charset val="1"/>
      </font>
      <fill>
        <patternFill>
          <bgColor rgb="FFFCE4D6"/>
        </patternFill>
      </fill>
    </dxf>
    <dxf>
      <font>
        <b/>
        <sz val="9"/>
        <color rgb="FF7F6000"/>
        <name val="Arial"/>
        <charset val="1"/>
      </font>
      <fill>
        <patternFill>
          <bgColor rgb="FFFFF2CC"/>
        </patternFill>
      </fill>
    </dxf>
    <dxf>
      <font>
        <b/>
        <sz val="9"/>
        <color rgb="FF006400"/>
        <name val="Arial"/>
        <charset val="1"/>
      </font>
      <fill>
        <patternFill>
          <bgColor rgb="FFCCFFCC"/>
        </patternFill>
      </fill>
    </dxf>
    <dxf>
      <font>
        <b/>
        <sz val="9"/>
        <color rgb="FFFF8C00"/>
        <name val="Arial"/>
        <charset val="1"/>
      </font>
      <fill>
        <patternFill>
          <bgColor rgb="FFFFE5CC"/>
        </patternFill>
      </fill>
    </dxf>
    <dxf>
      <font>
        <b/>
        <sz val="9"/>
        <color rgb="FFFF0000"/>
        <name val="Arial"/>
        <charset val="1"/>
      </font>
      <fill>
        <patternFill>
          <bgColor rgb="FFFFCCCC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6400"/>
      <rgbColor rgb="FF000080"/>
      <rgbColor rgb="FF7F6000"/>
      <rgbColor rgb="FF800080"/>
      <rgbColor rgb="FF008080"/>
      <rgbColor rgb="FFFCE4D6"/>
      <rgbColor rgb="FF808080"/>
      <rgbColor rgb="FF9999FF"/>
      <rgbColor rgb="FF993366"/>
      <rgbColor rgb="FFFFF2CC"/>
      <rgbColor rgb="FFEBF3FB"/>
      <rgbColor rgb="FF660066"/>
      <rgbColor rgb="FFFF8080"/>
      <rgbColor rgb="FF0066CC"/>
      <rgbColor rgb="FFBDD7E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2EFDA"/>
      <rgbColor rgb="FFCCFFCC"/>
      <rgbColor rgb="FFFFE5CC"/>
      <rgbColor rgb="FFEDEDED"/>
      <rgbColor rgb="FFFF99CC"/>
      <rgbColor rgb="FFCC99FF"/>
      <rgbColor rgb="FFFFCCCC"/>
      <rgbColor rgb="FF2E75B6"/>
      <rgbColor rgb="FF33CCCC"/>
      <rgbColor rgb="FF99CC00"/>
      <rgbColor rgb="FFFFCC00"/>
      <rgbColor rgb="FFFF8C00"/>
      <rgbColor rgb="FFFF6600"/>
      <rgbColor rgb="FF595959"/>
      <rgbColor rgb="FF70AD47"/>
      <rgbColor rgb="FF1F3864"/>
      <rgbColor rgb="FF339966"/>
      <rgbColor rgb="FF003300"/>
      <rgbColor rgb="FF333300"/>
      <rgbColor rgb="FF833C00"/>
      <rgbColor rgb="FF993366"/>
      <rgbColor rgb="FF333399"/>
      <rgbColor rgb="FF37562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1F3864"/>
    <pageSetUpPr fitToPage="1"/>
  </sheetPr>
  <dimension ref="A1:R32"/>
  <sheetViews>
    <sheetView showGridLines="0" tabSelected="1" zoomScaleNormal="100" workbookViewId="0">
      <pane ySplit="2" topLeftCell="A3" activePane="bottomLeft" state="frozen"/>
      <selection pane="bottomLeft" activeCell="K3" sqref="K3"/>
    </sheetView>
  </sheetViews>
  <sheetFormatPr baseColWidth="10" defaultColWidth="8.7109375" defaultRowHeight="15" x14ac:dyDescent="0.25"/>
  <cols>
    <col min="1" max="1" width="6" customWidth="1"/>
    <col min="2" max="2" width="12" customWidth="1"/>
    <col min="3" max="3" width="15" customWidth="1"/>
    <col min="4" max="4" width="14" customWidth="1"/>
    <col min="5" max="5" width="20" customWidth="1"/>
    <col min="6" max="6" width="35" customWidth="1"/>
    <col min="7" max="8" width="30" customWidth="1"/>
    <col min="9" max="9" width="11" customWidth="1"/>
    <col min="10" max="10" width="14" customWidth="1"/>
    <col min="11" max="12" width="30" customWidth="1"/>
    <col min="13" max="13" width="16" customWidth="1"/>
    <col min="14" max="15" width="15" customWidth="1"/>
    <col min="16" max="16" width="13" customWidth="1"/>
    <col min="17" max="17" width="20" customWidth="1"/>
    <col min="18" max="18" width="28" customWidth="1"/>
  </cols>
  <sheetData>
    <row r="1" spans="1:18" ht="39.75" customHeight="1" thickBot="1" x14ac:dyDescent="0.3">
      <c r="A1" s="22" t="s">
        <v>87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</row>
    <row r="2" spans="1:18" ht="21.75" customHeight="1" x14ac:dyDescent="0.25">
      <c r="A2" s="9" t="s">
        <v>0</v>
      </c>
      <c r="B2" s="9" t="s">
        <v>1</v>
      </c>
      <c r="C2" s="9" t="s">
        <v>2</v>
      </c>
      <c r="D2" s="9" t="s">
        <v>3</v>
      </c>
      <c r="E2" s="9" t="s">
        <v>4</v>
      </c>
      <c r="F2" s="9" t="s">
        <v>5</v>
      </c>
      <c r="G2" s="9" t="s">
        <v>6</v>
      </c>
      <c r="H2" s="9" t="s">
        <v>7</v>
      </c>
      <c r="I2" s="9" t="s">
        <v>8</v>
      </c>
      <c r="J2" s="9" t="s">
        <v>9</v>
      </c>
      <c r="K2" s="9" t="s">
        <v>10</v>
      </c>
      <c r="L2" s="9" t="s">
        <v>11</v>
      </c>
      <c r="M2" s="9" t="s">
        <v>12</v>
      </c>
      <c r="N2" s="9" t="s">
        <v>13</v>
      </c>
      <c r="O2" s="9" t="s">
        <v>14</v>
      </c>
      <c r="P2" s="9" t="s">
        <v>15</v>
      </c>
      <c r="Q2" s="9" t="s">
        <v>16</v>
      </c>
      <c r="R2" s="9" t="s">
        <v>17</v>
      </c>
    </row>
    <row r="3" spans="1:18" ht="45" customHeight="1" x14ac:dyDescent="0.25">
      <c r="A3" s="2">
        <v>1</v>
      </c>
      <c r="B3" s="21">
        <v>45752</v>
      </c>
      <c r="C3" s="1" t="s">
        <v>18</v>
      </c>
      <c r="D3" s="1" t="s">
        <v>19</v>
      </c>
      <c r="E3" s="1" t="s">
        <v>20</v>
      </c>
      <c r="F3" s="1" t="s">
        <v>99</v>
      </c>
      <c r="G3" s="1" t="s">
        <v>21</v>
      </c>
      <c r="H3" s="1" t="s">
        <v>22</v>
      </c>
      <c r="I3" s="2" t="s">
        <v>23</v>
      </c>
      <c r="J3" s="2" t="s">
        <v>24</v>
      </c>
      <c r="K3" s="1" t="s">
        <v>25</v>
      </c>
      <c r="L3" s="1" t="s">
        <v>26</v>
      </c>
      <c r="M3" s="1" t="s">
        <v>27</v>
      </c>
      <c r="N3" s="1" t="s">
        <v>28</v>
      </c>
      <c r="O3" s="1"/>
      <c r="P3" s="1">
        <v>350</v>
      </c>
      <c r="Q3" s="1" t="s">
        <v>29</v>
      </c>
      <c r="R3" s="1" t="s">
        <v>30</v>
      </c>
    </row>
    <row r="4" spans="1:18" ht="45" customHeight="1" x14ac:dyDescent="0.25">
      <c r="A4" s="12">
        <v>2</v>
      </c>
      <c r="B4" s="11" t="s">
        <v>31</v>
      </c>
      <c r="C4" s="11" t="s">
        <v>32</v>
      </c>
      <c r="D4" s="11" t="s">
        <v>33</v>
      </c>
      <c r="E4" s="11" t="s">
        <v>34</v>
      </c>
      <c r="F4" s="11" t="s">
        <v>35</v>
      </c>
      <c r="G4" s="11" t="s">
        <v>36</v>
      </c>
      <c r="H4" s="11" t="s">
        <v>37</v>
      </c>
      <c r="I4" s="2" t="s">
        <v>38</v>
      </c>
      <c r="J4" s="2" t="s">
        <v>46</v>
      </c>
      <c r="K4" s="11" t="s">
        <v>40</v>
      </c>
      <c r="L4" s="11" t="s">
        <v>41</v>
      </c>
      <c r="M4" s="11" t="s">
        <v>42</v>
      </c>
      <c r="N4" s="11" t="s">
        <v>43</v>
      </c>
      <c r="O4" s="11"/>
      <c r="P4" s="11">
        <v>800</v>
      </c>
      <c r="Q4" s="11" t="s">
        <v>44</v>
      </c>
      <c r="R4" s="11"/>
    </row>
    <row r="5" spans="1:18" ht="45" customHeight="1" x14ac:dyDescent="0.25">
      <c r="A5" s="2"/>
      <c r="B5" s="1"/>
      <c r="C5" s="1"/>
      <c r="D5" s="1"/>
      <c r="E5" s="1"/>
      <c r="F5" s="1"/>
      <c r="G5" s="1"/>
      <c r="H5" s="1"/>
      <c r="I5" s="2"/>
      <c r="J5" s="2"/>
      <c r="K5" s="1"/>
      <c r="L5" s="1"/>
      <c r="M5" s="1"/>
      <c r="N5" s="1"/>
      <c r="O5" s="1"/>
      <c r="P5" s="1"/>
      <c r="Q5" s="1"/>
      <c r="R5" s="1"/>
    </row>
    <row r="6" spans="1:18" ht="34.5" customHeight="1" x14ac:dyDescent="0.25">
      <c r="A6" s="12" t="str">
        <f t="shared" ref="A6:A32" si="0">IF(B6="","",ROW()-2)</f>
        <v/>
      </c>
      <c r="B6" s="11"/>
      <c r="C6" s="11"/>
      <c r="D6" s="11"/>
      <c r="E6" s="11"/>
      <c r="F6" s="11"/>
      <c r="G6" s="11"/>
      <c r="H6" s="11"/>
      <c r="I6" s="12"/>
      <c r="J6" s="12"/>
      <c r="K6" s="11"/>
      <c r="L6" s="11"/>
      <c r="M6" s="11"/>
      <c r="N6" s="11"/>
      <c r="O6" s="11"/>
      <c r="P6" s="11"/>
      <c r="Q6" s="11"/>
      <c r="R6" s="11"/>
    </row>
    <row r="7" spans="1:18" ht="34.5" customHeight="1" x14ac:dyDescent="0.25">
      <c r="A7" s="2" t="str">
        <f t="shared" si="0"/>
        <v/>
      </c>
      <c r="B7" s="1"/>
      <c r="C7" s="1"/>
      <c r="D7" s="1"/>
      <c r="E7" s="1"/>
      <c r="F7" s="1"/>
      <c r="G7" s="1"/>
      <c r="H7" s="1"/>
      <c r="I7" s="2"/>
      <c r="J7" s="2"/>
      <c r="K7" s="1"/>
      <c r="L7" s="1"/>
      <c r="M7" s="1"/>
      <c r="N7" s="1"/>
      <c r="O7" s="1"/>
      <c r="P7" s="1"/>
      <c r="Q7" s="1"/>
      <c r="R7" s="1"/>
    </row>
    <row r="8" spans="1:18" ht="34.5" customHeight="1" x14ac:dyDescent="0.25">
      <c r="A8" s="12" t="str">
        <f t="shared" si="0"/>
        <v/>
      </c>
      <c r="B8" s="20"/>
      <c r="C8" s="11"/>
      <c r="D8" s="11"/>
      <c r="E8" s="11"/>
      <c r="F8" s="11"/>
      <c r="G8" s="11"/>
      <c r="H8" s="11"/>
      <c r="I8" s="12"/>
      <c r="J8" s="12"/>
      <c r="K8" s="11"/>
      <c r="L8" s="11"/>
      <c r="M8" s="11"/>
      <c r="N8" s="11"/>
      <c r="O8" s="11"/>
      <c r="P8" s="11"/>
      <c r="Q8" s="11"/>
      <c r="R8" s="11"/>
    </row>
    <row r="9" spans="1:18" ht="34.5" customHeight="1" x14ac:dyDescent="0.25">
      <c r="A9" s="2" t="str">
        <f t="shared" si="0"/>
        <v/>
      </c>
      <c r="B9" s="1"/>
      <c r="C9" s="1"/>
      <c r="D9" s="1"/>
      <c r="E9" s="1"/>
      <c r="F9" s="1"/>
      <c r="G9" s="1"/>
      <c r="H9" s="1"/>
      <c r="I9" s="2"/>
      <c r="J9" s="2"/>
      <c r="K9" s="1"/>
      <c r="L9" s="1"/>
      <c r="M9" s="1"/>
      <c r="N9" s="1"/>
      <c r="O9" s="1"/>
      <c r="P9" s="1"/>
      <c r="Q9" s="1"/>
      <c r="R9" s="1"/>
    </row>
    <row r="10" spans="1:18" ht="34.5" customHeight="1" x14ac:dyDescent="0.25">
      <c r="A10" s="12" t="str">
        <f t="shared" si="0"/>
        <v/>
      </c>
      <c r="B10" s="20"/>
      <c r="C10" s="11"/>
      <c r="D10" s="11"/>
      <c r="E10" s="11"/>
      <c r="F10" s="11"/>
      <c r="G10" s="11"/>
      <c r="H10" s="11"/>
      <c r="I10" s="12"/>
      <c r="J10" s="12"/>
      <c r="K10" s="11"/>
      <c r="L10" s="11"/>
      <c r="M10" s="11"/>
      <c r="N10" s="11"/>
      <c r="O10" s="11"/>
      <c r="P10" s="11"/>
      <c r="Q10" s="11"/>
      <c r="R10" s="11"/>
    </row>
    <row r="11" spans="1:18" ht="34.5" customHeight="1" x14ac:dyDescent="0.25">
      <c r="A11" s="2" t="str">
        <f t="shared" si="0"/>
        <v/>
      </c>
      <c r="B11" s="1"/>
      <c r="C11" s="1"/>
      <c r="D11" s="1"/>
      <c r="E11" s="1"/>
      <c r="F11" s="1"/>
      <c r="G11" s="1"/>
      <c r="H11" s="1"/>
      <c r="I11" s="2"/>
      <c r="J11" s="2"/>
      <c r="K11" s="1"/>
      <c r="L11" s="1"/>
      <c r="M11" s="1"/>
      <c r="N11" s="1"/>
      <c r="O11" s="1"/>
      <c r="P11" s="1"/>
      <c r="Q11" s="1"/>
      <c r="R11" s="1"/>
    </row>
    <row r="12" spans="1:18" ht="34.5" customHeight="1" x14ac:dyDescent="0.25">
      <c r="A12" s="12" t="str">
        <f t="shared" si="0"/>
        <v/>
      </c>
      <c r="B12" s="20"/>
      <c r="C12" s="11"/>
      <c r="D12" s="11"/>
      <c r="E12" s="11"/>
      <c r="F12" s="11"/>
      <c r="G12" s="11"/>
      <c r="H12" s="11"/>
      <c r="I12" s="12"/>
      <c r="J12" s="12"/>
      <c r="K12" s="11"/>
      <c r="L12" s="11"/>
      <c r="M12" s="11"/>
      <c r="N12" s="11"/>
      <c r="O12" s="11"/>
      <c r="P12" s="11"/>
      <c r="Q12" s="11"/>
      <c r="R12" s="11"/>
    </row>
    <row r="13" spans="1:18" ht="34.5" customHeight="1" x14ac:dyDescent="0.25">
      <c r="A13" s="2" t="str">
        <f t="shared" si="0"/>
        <v/>
      </c>
      <c r="B13" s="1"/>
      <c r="C13" s="1"/>
      <c r="D13" s="1"/>
      <c r="E13" s="1"/>
      <c r="F13" s="1"/>
      <c r="G13" s="1"/>
      <c r="H13" s="1"/>
      <c r="I13" s="2"/>
      <c r="J13" s="2"/>
      <c r="K13" s="1"/>
      <c r="L13" s="1"/>
      <c r="M13" s="1"/>
      <c r="N13" s="1"/>
      <c r="O13" s="1"/>
      <c r="P13" s="1"/>
      <c r="Q13" s="1"/>
      <c r="R13" s="1"/>
    </row>
    <row r="14" spans="1:18" ht="34.5" customHeight="1" x14ac:dyDescent="0.25">
      <c r="A14" s="12" t="str">
        <f t="shared" si="0"/>
        <v/>
      </c>
      <c r="B14" s="20"/>
      <c r="C14" s="11"/>
      <c r="D14" s="11"/>
      <c r="E14" s="11"/>
      <c r="F14" s="11"/>
      <c r="G14" s="11"/>
      <c r="H14" s="11"/>
      <c r="I14" s="12"/>
      <c r="J14" s="12"/>
      <c r="K14" s="11"/>
      <c r="L14" s="11"/>
      <c r="M14" s="11"/>
      <c r="N14" s="11"/>
      <c r="O14" s="11"/>
      <c r="P14" s="11"/>
      <c r="Q14" s="11"/>
      <c r="R14" s="11"/>
    </row>
    <row r="15" spans="1:18" ht="34.5" customHeight="1" x14ac:dyDescent="0.25">
      <c r="A15" s="2" t="str">
        <f t="shared" si="0"/>
        <v/>
      </c>
      <c r="B15" s="1"/>
      <c r="C15" s="1"/>
      <c r="D15" s="1"/>
      <c r="E15" s="1"/>
      <c r="F15" s="1"/>
      <c r="G15" s="1"/>
      <c r="H15" s="1"/>
      <c r="I15" s="2"/>
      <c r="J15" s="2"/>
      <c r="K15" s="1"/>
      <c r="L15" s="1"/>
      <c r="M15" s="1"/>
      <c r="N15" s="1"/>
      <c r="O15" s="1"/>
      <c r="P15" s="1"/>
      <c r="Q15" s="1"/>
      <c r="R15" s="1"/>
    </row>
    <row r="16" spans="1:18" ht="34.5" customHeight="1" x14ac:dyDescent="0.25">
      <c r="A16" s="12" t="str">
        <f t="shared" si="0"/>
        <v/>
      </c>
      <c r="B16" s="20"/>
      <c r="C16" s="11"/>
      <c r="D16" s="11"/>
      <c r="E16" s="11"/>
      <c r="F16" s="11"/>
      <c r="G16" s="11"/>
      <c r="H16" s="11"/>
      <c r="I16" s="12"/>
      <c r="J16" s="12"/>
      <c r="K16" s="11"/>
      <c r="L16" s="11"/>
      <c r="M16" s="11"/>
      <c r="N16" s="11"/>
      <c r="O16" s="11"/>
      <c r="P16" s="11"/>
      <c r="Q16" s="11"/>
      <c r="R16" s="11"/>
    </row>
    <row r="17" spans="1:18" ht="34.5" customHeight="1" x14ac:dyDescent="0.25">
      <c r="A17" s="2" t="str">
        <f t="shared" si="0"/>
        <v/>
      </c>
      <c r="B17" s="1"/>
      <c r="C17" s="1"/>
      <c r="D17" s="1"/>
      <c r="E17" s="1"/>
      <c r="F17" s="1"/>
      <c r="G17" s="1"/>
      <c r="H17" s="1"/>
      <c r="I17" s="2"/>
      <c r="J17" s="2"/>
      <c r="K17" s="1"/>
      <c r="L17" s="1"/>
      <c r="M17" s="1"/>
      <c r="N17" s="1"/>
      <c r="O17" s="1"/>
      <c r="P17" s="1"/>
      <c r="Q17" s="1"/>
      <c r="R17" s="1"/>
    </row>
    <row r="18" spans="1:18" ht="34.5" customHeight="1" x14ac:dyDescent="0.25">
      <c r="A18" s="12" t="str">
        <f t="shared" si="0"/>
        <v/>
      </c>
      <c r="B18" s="20"/>
      <c r="C18" s="11"/>
      <c r="D18" s="11"/>
      <c r="E18" s="11"/>
      <c r="F18" s="11"/>
      <c r="G18" s="11"/>
      <c r="H18" s="11"/>
      <c r="I18" s="12"/>
      <c r="J18" s="12"/>
      <c r="K18" s="11"/>
      <c r="L18" s="11"/>
      <c r="M18" s="11"/>
      <c r="N18" s="11"/>
      <c r="O18" s="11"/>
      <c r="P18" s="11"/>
      <c r="Q18" s="11"/>
      <c r="R18" s="11"/>
    </row>
    <row r="19" spans="1:18" ht="34.5" customHeight="1" x14ac:dyDescent="0.25">
      <c r="A19" s="2" t="str">
        <f t="shared" si="0"/>
        <v/>
      </c>
      <c r="B19" s="1"/>
      <c r="C19" s="1"/>
      <c r="D19" s="1"/>
      <c r="E19" s="1"/>
      <c r="F19" s="1"/>
      <c r="G19" s="1"/>
      <c r="H19" s="1"/>
      <c r="I19" s="2"/>
      <c r="J19" s="2"/>
      <c r="K19" s="1"/>
      <c r="L19" s="1"/>
      <c r="M19" s="1"/>
      <c r="N19" s="1"/>
      <c r="O19" s="1"/>
      <c r="P19" s="1"/>
      <c r="Q19" s="1"/>
      <c r="R19" s="1"/>
    </row>
    <row r="20" spans="1:18" ht="34.5" customHeight="1" x14ac:dyDescent="0.25">
      <c r="A20" s="12" t="str">
        <f t="shared" si="0"/>
        <v/>
      </c>
      <c r="B20" s="20"/>
      <c r="C20" s="11"/>
      <c r="D20" s="11"/>
      <c r="E20" s="11"/>
      <c r="F20" s="11"/>
      <c r="G20" s="11"/>
      <c r="H20" s="11"/>
      <c r="I20" s="12"/>
      <c r="J20" s="12"/>
      <c r="K20" s="11"/>
      <c r="L20" s="11"/>
      <c r="M20" s="11"/>
      <c r="N20" s="11"/>
      <c r="O20" s="11"/>
      <c r="P20" s="11"/>
      <c r="Q20" s="11"/>
      <c r="R20" s="11"/>
    </row>
    <row r="21" spans="1:18" ht="34.5" customHeight="1" x14ac:dyDescent="0.25">
      <c r="A21" s="2" t="str">
        <f t="shared" si="0"/>
        <v/>
      </c>
      <c r="B21" s="1"/>
      <c r="C21" s="1"/>
      <c r="D21" s="1"/>
      <c r="E21" s="1"/>
      <c r="F21" s="1"/>
      <c r="G21" s="1"/>
      <c r="H21" s="1"/>
      <c r="I21" s="2"/>
      <c r="J21" s="2"/>
      <c r="K21" s="1"/>
      <c r="L21" s="1"/>
      <c r="M21" s="1"/>
      <c r="N21" s="1"/>
      <c r="O21" s="1"/>
      <c r="P21" s="1"/>
      <c r="Q21" s="1"/>
      <c r="R21" s="1"/>
    </row>
    <row r="22" spans="1:18" ht="34.5" customHeight="1" x14ac:dyDescent="0.25">
      <c r="A22" s="12" t="str">
        <f t="shared" si="0"/>
        <v/>
      </c>
      <c r="B22" s="20"/>
      <c r="C22" s="11"/>
      <c r="D22" s="11"/>
      <c r="E22" s="11"/>
      <c r="F22" s="11"/>
      <c r="G22" s="11"/>
      <c r="H22" s="11"/>
      <c r="I22" s="12"/>
      <c r="J22" s="12"/>
      <c r="K22" s="11"/>
      <c r="L22" s="11"/>
      <c r="M22" s="11"/>
      <c r="N22" s="11"/>
      <c r="O22" s="11"/>
      <c r="P22" s="11"/>
      <c r="Q22" s="11"/>
      <c r="R22" s="11"/>
    </row>
    <row r="23" spans="1:18" ht="34.5" customHeight="1" x14ac:dyDescent="0.25">
      <c r="A23" s="2" t="str">
        <f t="shared" si="0"/>
        <v/>
      </c>
      <c r="B23" s="1"/>
      <c r="C23" s="1"/>
      <c r="D23" s="1"/>
      <c r="E23" s="1"/>
      <c r="F23" s="1"/>
      <c r="G23" s="1"/>
      <c r="H23" s="1"/>
      <c r="I23" s="2"/>
      <c r="J23" s="2"/>
      <c r="K23" s="1"/>
      <c r="L23" s="1"/>
      <c r="M23" s="1"/>
      <c r="N23" s="1"/>
      <c r="O23" s="1"/>
      <c r="P23" s="1"/>
      <c r="Q23" s="1"/>
      <c r="R23" s="1"/>
    </row>
    <row r="24" spans="1:18" ht="34.5" customHeight="1" x14ac:dyDescent="0.25">
      <c r="A24" s="12" t="str">
        <f t="shared" si="0"/>
        <v/>
      </c>
      <c r="B24" s="20"/>
      <c r="C24" s="11"/>
      <c r="D24" s="11"/>
      <c r="E24" s="11"/>
      <c r="F24" s="11"/>
      <c r="G24" s="11"/>
      <c r="H24" s="11"/>
      <c r="I24" s="12"/>
      <c r="J24" s="12"/>
      <c r="K24" s="11"/>
      <c r="L24" s="11"/>
      <c r="M24" s="11"/>
      <c r="N24" s="11"/>
      <c r="O24" s="11"/>
      <c r="P24" s="11"/>
      <c r="Q24" s="11"/>
      <c r="R24" s="11"/>
    </row>
    <row r="25" spans="1:18" ht="34.5" customHeight="1" x14ac:dyDescent="0.25">
      <c r="A25" s="2" t="str">
        <f t="shared" si="0"/>
        <v/>
      </c>
      <c r="B25" s="1"/>
      <c r="C25" s="1"/>
      <c r="D25" s="1"/>
      <c r="E25" s="1"/>
      <c r="F25" s="1"/>
      <c r="G25" s="1"/>
      <c r="H25" s="1"/>
      <c r="I25" s="2"/>
      <c r="J25" s="2"/>
      <c r="K25" s="1"/>
      <c r="L25" s="1"/>
      <c r="M25" s="1"/>
      <c r="N25" s="1"/>
      <c r="O25" s="1"/>
      <c r="P25" s="1"/>
      <c r="Q25" s="1"/>
      <c r="R25" s="1"/>
    </row>
    <row r="26" spans="1:18" ht="34.5" customHeight="1" x14ac:dyDescent="0.25">
      <c r="A26" s="12" t="str">
        <f t="shared" si="0"/>
        <v/>
      </c>
      <c r="B26" s="20"/>
      <c r="C26" s="11"/>
      <c r="D26" s="11"/>
      <c r="E26" s="11"/>
      <c r="F26" s="11"/>
      <c r="G26" s="11"/>
      <c r="H26" s="11"/>
      <c r="I26" s="12"/>
      <c r="J26" s="12"/>
      <c r="K26" s="11"/>
      <c r="L26" s="11"/>
      <c r="M26" s="11"/>
      <c r="N26" s="11"/>
      <c r="O26" s="11"/>
      <c r="P26" s="11"/>
      <c r="Q26" s="11"/>
      <c r="R26" s="11"/>
    </row>
    <row r="27" spans="1:18" ht="34.5" customHeight="1" x14ac:dyDescent="0.25">
      <c r="A27" s="2" t="str">
        <f t="shared" si="0"/>
        <v/>
      </c>
      <c r="B27" s="1"/>
      <c r="C27" s="1"/>
      <c r="D27" s="1"/>
      <c r="E27" s="1"/>
      <c r="F27" s="1"/>
      <c r="G27" s="1"/>
      <c r="H27" s="1"/>
      <c r="I27" s="2"/>
      <c r="J27" s="2"/>
      <c r="K27" s="1"/>
      <c r="L27" s="1"/>
      <c r="M27" s="1"/>
      <c r="N27" s="1"/>
      <c r="O27" s="1"/>
      <c r="P27" s="1"/>
      <c r="Q27" s="1"/>
      <c r="R27" s="1"/>
    </row>
    <row r="28" spans="1:18" ht="34.5" customHeight="1" x14ac:dyDescent="0.25">
      <c r="A28" s="12" t="str">
        <f t="shared" si="0"/>
        <v/>
      </c>
      <c r="B28" s="20"/>
      <c r="C28" s="11"/>
      <c r="D28" s="11"/>
      <c r="E28" s="11"/>
      <c r="F28" s="11"/>
      <c r="G28" s="11"/>
      <c r="H28" s="11"/>
      <c r="I28" s="12"/>
      <c r="J28" s="12"/>
      <c r="K28" s="11"/>
      <c r="L28" s="11"/>
      <c r="M28" s="11"/>
      <c r="N28" s="11"/>
      <c r="O28" s="11"/>
      <c r="P28" s="11"/>
      <c r="Q28" s="11"/>
      <c r="R28" s="11"/>
    </row>
    <row r="29" spans="1:18" ht="34.5" customHeight="1" x14ac:dyDescent="0.25">
      <c r="A29" s="2" t="str">
        <f t="shared" si="0"/>
        <v/>
      </c>
      <c r="B29" s="1"/>
      <c r="C29" s="1"/>
      <c r="D29" s="1"/>
      <c r="E29" s="1"/>
      <c r="F29" s="1"/>
      <c r="G29" s="1"/>
      <c r="H29" s="1"/>
      <c r="I29" s="2"/>
      <c r="J29" s="2"/>
      <c r="K29" s="1"/>
      <c r="L29" s="1"/>
      <c r="M29" s="1"/>
      <c r="N29" s="1"/>
      <c r="O29" s="1"/>
      <c r="P29" s="1"/>
      <c r="Q29" s="1"/>
      <c r="R29" s="1"/>
    </row>
    <row r="30" spans="1:18" ht="34.5" customHeight="1" x14ac:dyDescent="0.25">
      <c r="A30" s="12" t="str">
        <f t="shared" si="0"/>
        <v/>
      </c>
      <c r="B30" s="20"/>
      <c r="C30" s="11"/>
      <c r="D30" s="11"/>
      <c r="E30" s="11"/>
      <c r="F30" s="11"/>
      <c r="G30" s="11"/>
      <c r="H30" s="11"/>
      <c r="I30" s="12"/>
      <c r="J30" s="12"/>
      <c r="K30" s="11"/>
      <c r="L30" s="11"/>
      <c r="M30" s="11"/>
      <c r="N30" s="11"/>
      <c r="O30" s="11"/>
      <c r="P30" s="11"/>
      <c r="Q30" s="11"/>
      <c r="R30" s="11"/>
    </row>
    <row r="31" spans="1:18" ht="34.5" customHeight="1" x14ac:dyDescent="0.25">
      <c r="A31" s="2" t="str">
        <f t="shared" si="0"/>
        <v/>
      </c>
      <c r="B31" s="1"/>
      <c r="C31" s="1"/>
      <c r="D31" s="1"/>
      <c r="E31" s="1"/>
      <c r="F31" s="1"/>
      <c r="G31" s="1"/>
      <c r="H31" s="1"/>
      <c r="I31" s="2"/>
      <c r="J31" s="2"/>
      <c r="K31" s="1"/>
      <c r="L31" s="1"/>
      <c r="M31" s="1"/>
      <c r="N31" s="1"/>
      <c r="O31" s="1"/>
      <c r="P31" s="1"/>
      <c r="Q31" s="1"/>
      <c r="R31" s="1"/>
    </row>
    <row r="32" spans="1:18" ht="34.5" customHeight="1" x14ac:dyDescent="0.25">
      <c r="A32" s="12" t="str">
        <f t="shared" si="0"/>
        <v/>
      </c>
      <c r="B32" s="20"/>
      <c r="C32" s="11"/>
      <c r="D32" s="11"/>
      <c r="E32" s="11"/>
      <c r="F32" s="11"/>
      <c r="G32" s="11"/>
      <c r="H32" s="11"/>
      <c r="I32" s="12"/>
      <c r="J32" s="12"/>
      <c r="K32" s="11"/>
      <c r="L32" s="11"/>
      <c r="M32" s="11"/>
      <c r="N32" s="11"/>
      <c r="O32" s="11"/>
      <c r="P32" s="11"/>
      <c r="Q32" s="11"/>
      <c r="R32" s="11"/>
    </row>
  </sheetData>
  <mergeCells count="1">
    <mergeCell ref="A1:R1"/>
  </mergeCells>
  <conditionalFormatting sqref="I3:I32">
    <cfRule type="cellIs" dxfId="6" priority="2" operator="equal">
      <formula>"Hoch"</formula>
    </cfRule>
    <cfRule type="cellIs" dxfId="5" priority="3" operator="equal">
      <formula>"Mittel"</formula>
    </cfRule>
    <cfRule type="cellIs" dxfId="4" priority="4" operator="equal">
      <formula>"Niedrig"</formula>
    </cfRule>
  </conditionalFormatting>
  <conditionalFormatting sqref="J3:J32">
    <cfRule type="cellIs" dxfId="3" priority="5" operator="equal">
      <formula>"Offen"</formula>
    </cfRule>
    <cfRule type="cellIs" dxfId="2" priority="6" operator="equal">
      <formula>"In Bearbeitung"</formula>
    </cfRule>
    <cfRule type="cellIs" dxfId="1" priority="7" operator="equal">
      <formula>"Erledigt"</formula>
    </cfRule>
    <cfRule type="cellIs" dxfId="0" priority="8" operator="equal">
      <formula>"Abgeschlossen"</formula>
    </cfRule>
  </conditionalFormatting>
  <printOptions horizontalCentered="1"/>
  <pageMargins left="0.39370078740157483" right="0.39370078740157483" top="0.39370078740157483" bottom="0.39370078740157483" header="0.51181102362204722" footer="0.51181102362204722"/>
  <pageSetup paperSize="9" scale="39" orientation="landscape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19FAB0A5-BBA2-4E7B-99BD-C8810DDC890C}">
          <x14:formula1>
            <xm:f>Stammdaten!$E$5:$E$19</xm:f>
          </x14:formula1>
          <xm:sqref>J3:J32</xm:sqref>
        </x14:dataValidation>
        <x14:dataValidation type="list" allowBlank="1" showInputMessage="1" showErrorMessage="1" xr:uid="{9E7B76A7-EF7B-40D8-9CCB-74C92AB000D3}">
          <x14:formula1>
            <xm:f>Stammdaten!$D$5:$D$19</xm:f>
          </x14:formula1>
          <xm:sqref>I3:I32</xm:sqref>
        </x14:dataValidation>
        <x14:dataValidation type="list" allowBlank="1" showInputMessage="1" showErrorMessage="1" xr:uid="{417129E5-89A2-4DED-898A-9D2ABA4DC6A1}">
          <x14:formula1>
            <xm:f>Stammdaten!$C$5:$C$19</xm:f>
          </x14:formula1>
          <xm:sqref>E3:E32</xm:sqref>
        </x14:dataValidation>
        <x14:dataValidation type="list" allowBlank="1" showInputMessage="1" showErrorMessage="1" xr:uid="{BF5145CA-C96A-4FF9-AC31-E6617C6D294E}">
          <x14:formula1>
            <xm:f>Stammdaten!$B$5:$B$19</xm:f>
          </x14:formula1>
          <xm:sqref>D3:D32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2E75B6"/>
  </sheetPr>
  <dimension ref="A1:F26"/>
  <sheetViews>
    <sheetView showGridLines="0" zoomScale="115" zoomScaleNormal="115" workbookViewId="0">
      <selection activeCell="F23" sqref="F23"/>
    </sheetView>
  </sheetViews>
  <sheetFormatPr baseColWidth="10" defaultColWidth="8.7109375" defaultRowHeight="15" x14ac:dyDescent="0.25"/>
  <cols>
    <col min="1" max="1" width="3" customWidth="1"/>
    <col min="2" max="2" width="26" customWidth="1"/>
    <col min="3" max="3" width="16" customWidth="1"/>
    <col min="4" max="4" width="3" customWidth="1"/>
    <col min="5" max="5" width="26" customWidth="1"/>
    <col min="6" max="6" width="16" customWidth="1"/>
  </cols>
  <sheetData>
    <row r="1" spans="1:6" ht="36" customHeight="1" x14ac:dyDescent="0.25">
      <c r="A1" s="23" t="s">
        <v>88</v>
      </c>
      <c r="B1" s="23"/>
      <c r="C1" s="23"/>
      <c r="D1" s="23"/>
      <c r="E1" s="23"/>
      <c r="F1" s="23"/>
    </row>
    <row r="3" spans="1:6" ht="21.75" customHeight="1" x14ac:dyDescent="0.25">
      <c r="B3" s="24" t="s">
        <v>47</v>
      </c>
      <c r="C3" s="24"/>
      <c r="E3" s="24" t="s">
        <v>48</v>
      </c>
      <c r="F3" s="24"/>
    </row>
    <row r="4" spans="1:6" ht="19.5" customHeight="1" x14ac:dyDescent="0.25">
      <c r="B4" s="1" t="s">
        <v>49</v>
      </c>
      <c r="C4" s="3">
        <f>COUNTA('Problem-Fehlerliste'!B3:B32)</f>
        <v>2</v>
      </c>
      <c r="E4" s="1" t="s">
        <v>50</v>
      </c>
      <c r="F4" s="3">
        <f>COUNTIF('Problem-Fehlerliste'!I3:I32,"Hoch")</f>
        <v>1</v>
      </c>
    </row>
    <row r="5" spans="1:6" ht="19.5" customHeight="1" x14ac:dyDescent="0.25">
      <c r="B5" s="7" t="s">
        <v>51</v>
      </c>
      <c r="C5" s="8">
        <f>COUNTIF('Problem-Fehlerliste'!J3:J32,"Offen")</f>
        <v>0</v>
      </c>
      <c r="E5" s="7" t="s">
        <v>52</v>
      </c>
      <c r="F5" s="8">
        <f>COUNTIF('Problem-Fehlerliste'!I3:I32,"Mittel")</f>
        <v>1</v>
      </c>
    </row>
    <row r="6" spans="1:6" ht="19.5" customHeight="1" x14ac:dyDescent="0.25">
      <c r="B6" s="1" t="s">
        <v>53</v>
      </c>
      <c r="C6" s="3">
        <f>COUNTIF('Problem-Fehlerliste'!J3:J32,"In Bearbeitung")</f>
        <v>1</v>
      </c>
      <c r="E6" s="1" t="s">
        <v>54</v>
      </c>
      <c r="F6" s="3">
        <f>COUNTIF('Problem-Fehlerliste'!I3:I32,"Niedrig")</f>
        <v>0</v>
      </c>
    </row>
    <row r="7" spans="1:6" ht="19.5" customHeight="1" x14ac:dyDescent="0.25">
      <c r="B7" s="7" t="s">
        <v>55</v>
      </c>
      <c r="C7" s="8">
        <f>COUNTIF('Problem-Fehlerliste'!J3:J32,"Erledigt")</f>
        <v>1</v>
      </c>
      <c r="E7" s="1" t="s">
        <v>57</v>
      </c>
      <c r="F7" s="3">
        <f>SUM('Problem-Fehlerliste'!P3:P32)</f>
        <v>1150</v>
      </c>
    </row>
    <row r="8" spans="1:6" ht="19.5" customHeight="1" x14ac:dyDescent="0.25">
      <c r="B8" s="1" t="s">
        <v>56</v>
      </c>
      <c r="C8" s="3">
        <f>COUNTIF('Problem-Fehlerliste'!J3:J32,"Abgeschlossen")</f>
        <v>0</v>
      </c>
    </row>
    <row r="10" spans="1:6" ht="6" customHeight="1" x14ac:dyDescent="0.25"/>
    <row r="11" spans="1:6" ht="21.75" customHeight="1" x14ac:dyDescent="0.25">
      <c r="B11" s="24" t="s">
        <v>58</v>
      </c>
      <c r="C11" s="24"/>
      <c r="E11" s="24" t="s">
        <v>59</v>
      </c>
      <c r="F11" s="24"/>
    </row>
    <row r="12" spans="1:6" ht="19.5" customHeight="1" x14ac:dyDescent="0.25">
      <c r="A12">
        <v>1</v>
      </c>
      <c r="B12" s="1" t="str">
        <f>IF(Stammdaten!B5&lt;&gt;"",Stammdaten!B5,"")</f>
        <v>Lager</v>
      </c>
      <c r="C12" s="17">
        <f>IF(B12&lt;&gt;"",COUNTIF('Problem-Fehlerliste'!$D$3:D1000,B12),"")</f>
        <v>1</v>
      </c>
      <c r="E12" s="16" t="str">
        <f>IF(Stammdaten!C5&lt;&gt;"",Stammdaten!C5,"")</f>
        <v>Falschlieferung</v>
      </c>
      <c r="F12" s="17">
        <f>IF(E12&lt;&gt;"",COUNTIF('Problem-Fehlerliste'!$E$3:E1000,E12),"")</f>
        <v>0</v>
      </c>
    </row>
    <row r="13" spans="1:6" ht="19.5" customHeight="1" x14ac:dyDescent="0.25">
      <c r="A13">
        <v>2</v>
      </c>
      <c r="B13" s="18" t="str">
        <f>IF(Stammdaten!B6&lt;&gt;"",Stammdaten!B6,"")</f>
        <v>Transport</v>
      </c>
      <c r="C13" s="19">
        <f>IF(B13&lt;&gt;"",COUNTIF('Problem-Fehlerliste'!$D$3:D1001,B13),"")</f>
        <v>1</v>
      </c>
      <c r="E13" s="7" t="str">
        <f>IF(Stammdaten!C6&lt;&gt;"",Stammdaten!C6,"")</f>
        <v>Beschädigung</v>
      </c>
      <c r="F13" s="8">
        <f>IF(E13&lt;&gt;"",COUNTIF('Problem-Fehlerliste'!$E$3:E1001,E13),"")</f>
        <v>0</v>
      </c>
    </row>
    <row r="14" spans="1:6" ht="19.5" customHeight="1" x14ac:dyDescent="0.25">
      <c r="A14">
        <v>3</v>
      </c>
      <c r="B14" s="1" t="str">
        <f>IF(Stammdaten!B7&lt;&gt;"",Stammdaten!B7,"")</f>
        <v>Wareneingang</v>
      </c>
      <c r="C14" s="17">
        <f>IF(B14&lt;&gt;"",COUNTIF('Problem-Fehlerliste'!$D$3:D1002,B14),"")</f>
        <v>0</v>
      </c>
      <c r="E14" s="16" t="str">
        <f>IF(Stammdaten!C7&lt;&gt;"",Stammdaten!C7,"")</f>
        <v>Prozessfehler</v>
      </c>
      <c r="F14" s="17">
        <f>IF(E14&lt;&gt;"",COUNTIF('Problem-Fehlerliste'!$E$3:E1002,E14),"")</f>
        <v>0</v>
      </c>
    </row>
    <row r="15" spans="1:6" ht="19.5" customHeight="1" x14ac:dyDescent="0.25">
      <c r="A15">
        <v>4</v>
      </c>
      <c r="B15" s="18" t="str">
        <f>IF(Stammdaten!B8&lt;&gt;"",Stammdaten!B8,"")</f>
        <v>Engineering</v>
      </c>
      <c r="C15" s="19">
        <f>IF(B15&lt;&gt;"",COUNTIF('Problem-Fehlerliste'!$D$3:D1003,B15),"")</f>
        <v>0</v>
      </c>
      <c r="E15" s="7" t="str">
        <f>IF(Stammdaten!C8&lt;&gt;"",Stammdaten!C8,"")</f>
        <v>Bestandsdifferenz</v>
      </c>
      <c r="F15" s="8">
        <f>IF(E15&lt;&gt;"",COUNTIF('Problem-Fehlerliste'!$E$3:E1003,E15),"")</f>
        <v>1</v>
      </c>
    </row>
    <row r="16" spans="1:6" ht="19.5" customHeight="1" x14ac:dyDescent="0.25">
      <c r="A16">
        <v>5</v>
      </c>
      <c r="B16" s="1" t="str">
        <f>IF(Stammdaten!B9&lt;&gt;"",Stammdaten!B9,"")</f>
        <v>Konstruktion</v>
      </c>
      <c r="C16" s="17">
        <f>IF(B16&lt;&gt;"",COUNTIF('Problem-Fehlerliste'!$D$3:D1004,B16),"")</f>
        <v>0</v>
      </c>
      <c r="E16" s="16" t="str">
        <f>IF(Stammdaten!C9&lt;&gt;"",Stammdaten!C9,"")</f>
        <v>Lieferverzögerung</v>
      </c>
      <c r="F16" s="17">
        <f>IF(E16&lt;&gt;"",COUNTIF('Problem-Fehlerliste'!$E$3:E1004,E16),"")</f>
        <v>1</v>
      </c>
    </row>
    <row r="17" spans="1:6" ht="19.5" customHeight="1" x14ac:dyDescent="0.25">
      <c r="A17">
        <v>6</v>
      </c>
      <c r="B17" s="18" t="str">
        <f>IF(Stammdaten!B10&lt;&gt;"",Stammdaten!B10,"")</f>
        <v>Verpackung</v>
      </c>
      <c r="C17" s="19">
        <f>IF(B17&lt;&gt;"",COUNTIF('Problem-Fehlerliste'!$D$3:D1005,B17),"")</f>
        <v>0</v>
      </c>
      <c r="E17" s="7" t="str">
        <f>IF(Stammdaten!C10&lt;&gt;"",Stammdaten!C10,"")</f>
        <v/>
      </c>
      <c r="F17" s="8" t="str">
        <f>IF(E17&lt;&gt;"",COUNTIF('Problem-Fehlerliste'!$E$3:E1005,E17),"")</f>
        <v/>
      </c>
    </row>
    <row r="18" spans="1:6" ht="19.5" customHeight="1" x14ac:dyDescent="0.25">
      <c r="A18">
        <v>7</v>
      </c>
      <c r="B18" s="1" t="str">
        <f>IF(Stammdaten!B11&lt;&gt;"",Stammdaten!B11,"")</f>
        <v/>
      </c>
      <c r="C18" s="17" t="str">
        <f>IF(B18&lt;&gt;"",COUNTIF('Problem-Fehlerliste'!$D$3:D1006,B18),"")</f>
        <v/>
      </c>
      <c r="E18" s="16" t="str">
        <f>IF(Stammdaten!C11&lt;&gt;"",Stammdaten!C11,"")</f>
        <v/>
      </c>
      <c r="F18" s="17" t="str">
        <f>IF(E18&lt;&gt;"",COUNTIF('Problem-Fehlerliste'!$E$3:E1006,E18),"")</f>
        <v/>
      </c>
    </row>
    <row r="19" spans="1:6" ht="19.5" customHeight="1" x14ac:dyDescent="0.25">
      <c r="A19">
        <v>8</v>
      </c>
      <c r="B19" s="18" t="str">
        <f>IF(Stammdaten!B12&lt;&gt;"",Stammdaten!B12,"")</f>
        <v/>
      </c>
      <c r="C19" s="19" t="str">
        <f>IF(B19&lt;&gt;"",COUNTIF('Problem-Fehlerliste'!$D$3:D1007,B19),"")</f>
        <v/>
      </c>
      <c r="E19" s="7" t="str">
        <f>IF(Stammdaten!C12&lt;&gt;"",Stammdaten!C12,"")</f>
        <v/>
      </c>
      <c r="F19" s="8" t="str">
        <f>IF(E19&lt;&gt;"",COUNTIF('Problem-Fehlerliste'!$E$3:E1007,E19),"")</f>
        <v/>
      </c>
    </row>
    <row r="20" spans="1:6" ht="19.5" customHeight="1" x14ac:dyDescent="0.25">
      <c r="A20">
        <v>9</v>
      </c>
      <c r="B20" s="1" t="str">
        <f>IF(Stammdaten!B13&lt;&gt;"",Stammdaten!B13,"")</f>
        <v/>
      </c>
      <c r="C20" s="17" t="str">
        <f>IF(B20&lt;&gt;"",COUNTIF('Problem-Fehlerliste'!$D$3:D1008,B20),"")</f>
        <v/>
      </c>
      <c r="E20" s="16" t="str">
        <f>IF(Stammdaten!C13&lt;&gt;"",Stammdaten!C13,"")</f>
        <v/>
      </c>
      <c r="F20" s="17" t="str">
        <f>IF(E20&lt;&gt;"",COUNTIF('Problem-Fehlerliste'!$E$3:E1008,E20),"")</f>
        <v/>
      </c>
    </row>
    <row r="21" spans="1:6" ht="19.5" customHeight="1" x14ac:dyDescent="0.25">
      <c r="A21">
        <v>10</v>
      </c>
      <c r="B21" s="18" t="str">
        <f>IF(Stammdaten!B14&lt;&gt;"",Stammdaten!B14,"")</f>
        <v/>
      </c>
      <c r="C21" s="19" t="str">
        <f>IF(B21&lt;&gt;"",COUNTIF('Problem-Fehlerliste'!$D$3:D1009,B21),"")</f>
        <v/>
      </c>
      <c r="E21" s="7" t="str">
        <f>IF(Stammdaten!C14&lt;&gt;"",Stammdaten!C14,"")</f>
        <v/>
      </c>
      <c r="F21" s="8" t="str">
        <f>IF(E21&lt;&gt;"",COUNTIF('Problem-Fehlerliste'!$E$3:E1009,E21),"")</f>
        <v/>
      </c>
    </row>
    <row r="22" spans="1:6" ht="19.5" customHeight="1" x14ac:dyDescent="0.25">
      <c r="A22">
        <v>11</v>
      </c>
      <c r="B22" s="1" t="str">
        <f>IF(Stammdaten!B15&lt;&gt;"",Stammdaten!B15,"")</f>
        <v/>
      </c>
      <c r="C22" s="17" t="str">
        <f>IF(B22&lt;&gt;"",COUNTIF('Problem-Fehlerliste'!$D$3:D1010,B22),"")</f>
        <v/>
      </c>
      <c r="E22" s="16" t="str">
        <f>IF(Stammdaten!C15&lt;&gt;"",Stammdaten!C15,"")</f>
        <v/>
      </c>
      <c r="F22" s="17" t="str">
        <f>IF(E22&lt;&gt;"",COUNTIF('Problem-Fehlerliste'!$E$3:E1010,E22),"")</f>
        <v/>
      </c>
    </row>
    <row r="23" spans="1:6" ht="19.5" customHeight="1" x14ac:dyDescent="0.25">
      <c r="A23">
        <v>12</v>
      </c>
      <c r="B23" s="18" t="str">
        <f>IF(Stammdaten!B16&lt;&gt;"",Stammdaten!B16,"")</f>
        <v/>
      </c>
      <c r="C23" s="19" t="str">
        <f>IF(B23&lt;&gt;"",COUNTIF('Problem-Fehlerliste'!$D$3:D1011,B23),"")</f>
        <v/>
      </c>
      <c r="E23" s="7" t="str">
        <f>IF(Stammdaten!C16&lt;&gt;"",Stammdaten!C16,"")</f>
        <v/>
      </c>
      <c r="F23" s="8" t="str">
        <f>IF(E23&lt;&gt;"",COUNTIF('Problem-Fehlerliste'!$E$3:E1011,E23),"")</f>
        <v/>
      </c>
    </row>
    <row r="24" spans="1:6" ht="19.5" customHeight="1" x14ac:dyDescent="0.25">
      <c r="A24">
        <v>13</v>
      </c>
      <c r="B24" s="1" t="str">
        <f>IF(Stammdaten!B17&lt;&gt;"",Stammdaten!B17,"")</f>
        <v/>
      </c>
      <c r="C24" s="17" t="str">
        <f>IF(B24&lt;&gt;"",COUNTIF('Problem-Fehlerliste'!$D$3:D1012,B24),"")</f>
        <v/>
      </c>
      <c r="E24" s="16" t="str">
        <f>IF(Stammdaten!C17&lt;&gt;"",Stammdaten!C17,"")</f>
        <v/>
      </c>
      <c r="F24" s="17" t="str">
        <f>IF(E24&lt;&gt;"",COUNTIF('Problem-Fehlerliste'!$E$3:E1012,E24),"")</f>
        <v/>
      </c>
    </row>
    <row r="25" spans="1:6" ht="19.5" customHeight="1" x14ac:dyDescent="0.25">
      <c r="A25">
        <v>14</v>
      </c>
      <c r="B25" s="18" t="str">
        <f>IF(Stammdaten!B18&lt;&gt;"",Stammdaten!B18,"")</f>
        <v/>
      </c>
      <c r="C25" s="19" t="str">
        <f>IF(B25&lt;&gt;"",COUNTIF('Problem-Fehlerliste'!$D$3:D1013,B25),"")</f>
        <v/>
      </c>
      <c r="E25" s="7" t="str">
        <f>IF(Stammdaten!C18&lt;&gt;"",Stammdaten!C18,"")</f>
        <v/>
      </c>
      <c r="F25" s="8" t="str">
        <f>IF(E25&lt;&gt;"",COUNTIF('Problem-Fehlerliste'!$E$3:E1013,E25),"")</f>
        <v/>
      </c>
    </row>
    <row r="26" spans="1:6" ht="19.5" customHeight="1" x14ac:dyDescent="0.25">
      <c r="A26">
        <v>15</v>
      </c>
      <c r="B26" s="1" t="str">
        <f>IF(Stammdaten!B19&lt;&gt;"",Stammdaten!B19,"")</f>
        <v/>
      </c>
      <c r="C26" s="17" t="str">
        <f>IF(B26&lt;&gt;"",COUNTIF('Problem-Fehlerliste'!$D$3:D1014,B26),"")</f>
        <v/>
      </c>
      <c r="E26" s="16" t="str">
        <f>IF(Stammdaten!C19&lt;&gt;"",Stammdaten!C19,"")</f>
        <v/>
      </c>
      <c r="F26" s="17" t="str">
        <f>IF(E26&lt;&gt;"",COUNTIF('Problem-Fehlerliste'!$E$3:E1014,E26),"")</f>
        <v/>
      </c>
    </row>
  </sheetData>
  <mergeCells count="5">
    <mergeCell ref="A1:F1"/>
    <mergeCell ref="B3:C3"/>
    <mergeCell ref="E3:F3"/>
    <mergeCell ref="B11:C11"/>
    <mergeCell ref="E11:F11"/>
  </mergeCells>
  <pageMargins left="0.75" right="0.75" top="1" bottom="1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70AD47"/>
  </sheetPr>
  <dimension ref="B1:C31"/>
  <sheetViews>
    <sheetView showGridLines="0" zoomScaleNormal="100" workbookViewId="0">
      <selection activeCell="B27" sqref="B27:C27"/>
    </sheetView>
  </sheetViews>
  <sheetFormatPr baseColWidth="10" defaultColWidth="8.7109375" defaultRowHeight="15" x14ac:dyDescent="0.25"/>
  <cols>
    <col min="1" max="1" width="5" customWidth="1"/>
    <col min="2" max="2" width="28" customWidth="1"/>
    <col min="3" max="3" width="65" customWidth="1"/>
  </cols>
  <sheetData>
    <row r="1" spans="2:3" ht="36" customHeight="1" thickBot="1" x14ac:dyDescent="0.3">
      <c r="B1" s="23" t="s">
        <v>96</v>
      </c>
      <c r="C1" s="25"/>
    </row>
    <row r="2" spans="2:3" ht="6" customHeight="1" x14ac:dyDescent="0.25"/>
    <row r="3" spans="2:3" ht="21.75" customHeight="1" x14ac:dyDescent="0.25">
      <c r="B3" s="10" t="s">
        <v>63</v>
      </c>
      <c r="C3" s="10" t="s">
        <v>64</v>
      </c>
    </row>
    <row r="4" spans="2:3" ht="27.75" customHeight="1" x14ac:dyDescent="0.25">
      <c r="B4" s="6" t="s">
        <v>0</v>
      </c>
      <c r="C4" s="7" t="s">
        <v>65</v>
      </c>
    </row>
    <row r="5" spans="2:3" ht="27.75" customHeight="1" x14ac:dyDescent="0.25">
      <c r="B5" s="4" t="s">
        <v>1</v>
      </c>
      <c r="C5" s="1" t="s">
        <v>66</v>
      </c>
    </row>
    <row r="6" spans="2:3" ht="27.75" customHeight="1" x14ac:dyDescent="0.25">
      <c r="B6" s="6" t="s">
        <v>2</v>
      </c>
      <c r="C6" s="7" t="s">
        <v>67</v>
      </c>
    </row>
    <row r="7" spans="2:3" ht="27.75" customHeight="1" x14ac:dyDescent="0.25">
      <c r="B7" s="4" t="s">
        <v>3</v>
      </c>
      <c r="C7" s="1" t="s">
        <v>68</v>
      </c>
    </row>
    <row r="8" spans="2:3" ht="27.75" customHeight="1" x14ac:dyDescent="0.25">
      <c r="B8" s="6" t="s">
        <v>4</v>
      </c>
      <c r="C8" s="7" t="s">
        <v>69</v>
      </c>
    </row>
    <row r="9" spans="2:3" ht="27.75" customHeight="1" x14ac:dyDescent="0.25">
      <c r="B9" s="4" t="s">
        <v>5</v>
      </c>
      <c r="C9" s="1" t="s">
        <v>70</v>
      </c>
    </row>
    <row r="10" spans="2:3" ht="27.75" customHeight="1" x14ac:dyDescent="0.25">
      <c r="B10" s="6" t="s">
        <v>6</v>
      </c>
      <c r="C10" s="7" t="s">
        <v>71</v>
      </c>
    </row>
    <row r="11" spans="2:3" ht="27.75" customHeight="1" x14ac:dyDescent="0.25">
      <c r="B11" s="4" t="s">
        <v>7</v>
      </c>
      <c r="C11" s="1" t="s">
        <v>72</v>
      </c>
    </row>
    <row r="12" spans="2:3" ht="27.75" customHeight="1" x14ac:dyDescent="0.25">
      <c r="B12" s="6" t="s">
        <v>8</v>
      </c>
      <c r="C12" s="7" t="s">
        <v>73</v>
      </c>
    </row>
    <row r="13" spans="2:3" ht="27.75" customHeight="1" x14ac:dyDescent="0.25">
      <c r="B13" s="4" t="s">
        <v>9</v>
      </c>
      <c r="C13" s="1" t="s">
        <v>74</v>
      </c>
    </row>
    <row r="14" spans="2:3" ht="27.75" customHeight="1" x14ac:dyDescent="0.25">
      <c r="B14" s="6" t="s">
        <v>10</v>
      </c>
      <c r="C14" s="7" t="s">
        <v>75</v>
      </c>
    </row>
    <row r="15" spans="2:3" ht="27.75" customHeight="1" x14ac:dyDescent="0.25">
      <c r="B15" s="4" t="s">
        <v>11</v>
      </c>
      <c r="C15" s="1" t="s">
        <v>76</v>
      </c>
    </row>
    <row r="16" spans="2:3" ht="27.75" customHeight="1" x14ac:dyDescent="0.25">
      <c r="B16" s="6" t="s">
        <v>12</v>
      </c>
      <c r="C16" s="7" t="s">
        <v>77</v>
      </c>
    </row>
    <row r="17" spans="2:3" ht="27.75" customHeight="1" x14ac:dyDescent="0.25">
      <c r="B17" s="4" t="s">
        <v>13</v>
      </c>
      <c r="C17" s="1" t="s">
        <v>78</v>
      </c>
    </row>
    <row r="18" spans="2:3" ht="27.75" customHeight="1" x14ac:dyDescent="0.25">
      <c r="B18" s="6" t="s">
        <v>14</v>
      </c>
      <c r="C18" s="7" t="s">
        <v>79</v>
      </c>
    </row>
    <row r="19" spans="2:3" ht="27.75" customHeight="1" x14ac:dyDescent="0.25">
      <c r="B19" s="4" t="s">
        <v>15</v>
      </c>
      <c r="C19" s="1" t="s">
        <v>80</v>
      </c>
    </row>
    <row r="20" spans="2:3" ht="27.75" customHeight="1" x14ac:dyDescent="0.25">
      <c r="B20" s="6" t="s">
        <v>16</v>
      </c>
      <c r="C20" s="7" t="s">
        <v>81</v>
      </c>
    </row>
    <row r="21" spans="2:3" ht="27.75" customHeight="1" x14ac:dyDescent="0.25">
      <c r="B21" s="4" t="s">
        <v>17</v>
      </c>
      <c r="C21" s="1" t="s">
        <v>82</v>
      </c>
    </row>
    <row r="24" spans="2:3" ht="6" customHeight="1" x14ac:dyDescent="0.25"/>
    <row r="25" spans="2:3" ht="21.75" customHeight="1" x14ac:dyDescent="0.25">
      <c r="B25" s="24" t="s">
        <v>89</v>
      </c>
      <c r="C25" s="24"/>
    </row>
    <row r="26" spans="2:3" ht="21.75" customHeight="1" x14ac:dyDescent="0.25">
      <c r="B26" s="27" t="s">
        <v>98</v>
      </c>
      <c r="C26" s="27"/>
    </row>
    <row r="27" spans="2:3" ht="21.75" customHeight="1" x14ac:dyDescent="0.25">
      <c r="B27" s="26" t="s">
        <v>83</v>
      </c>
      <c r="C27" s="26"/>
    </row>
    <row r="28" spans="2:3" ht="21.75" customHeight="1" x14ac:dyDescent="0.25">
      <c r="B28" s="27" t="s">
        <v>84</v>
      </c>
      <c r="C28" s="27"/>
    </row>
    <row r="29" spans="2:3" ht="21.75" customHeight="1" x14ac:dyDescent="0.25">
      <c r="B29" s="26" t="s">
        <v>97</v>
      </c>
      <c r="C29" s="26"/>
    </row>
    <row r="30" spans="2:3" ht="21.75" customHeight="1" x14ac:dyDescent="0.25">
      <c r="B30" s="27" t="s">
        <v>85</v>
      </c>
      <c r="C30" s="27"/>
    </row>
    <row r="31" spans="2:3" ht="21.75" customHeight="1" x14ac:dyDescent="0.25">
      <c r="B31" s="26" t="s">
        <v>86</v>
      </c>
      <c r="C31" s="26"/>
    </row>
  </sheetData>
  <mergeCells count="8">
    <mergeCell ref="B1:C1"/>
    <mergeCell ref="B29:C29"/>
    <mergeCell ref="B30:C30"/>
    <mergeCell ref="B31:C31"/>
    <mergeCell ref="B25:C25"/>
    <mergeCell ref="B26:C26"/>
    <mergeCell ref="B27:C27"/>
    <mergeCell ref="B28:C28"/>
  </mergeCells>
  <pageMargins left="0.75" right="0.75" top="1" bottom="1" header="0.511811023622047" footer="0.511811023622047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8163BE-BCE1-4033-93DA-617900E47342}">
  <dimension ref="A1:E19"/>
  <sheetViews>
    <sheetView showGridLines="0" workbookViewId="0">
      <selection activeCell="D24" sqref="D24"/>
    </sheetView>
  </sheetViews>
  <sheetFormatPr baseColWidth="10" defaultRowHeight="15" x14ac:dyDescent="0.25"/>
  <cols>
    <col min="2" max="5" width="20.7109375" customWidth="1"/>
  </cols>
  <sheetData>
    <row r="1" spans="1:5" ht="18.75" x14ac:dyDescent="0.3">
      <c r="B1" s="5" t="s">
        <v>90</v>
      </c>
    </row>
    <row r="4" spans="1:5" ht="19.5" customHeight="1" x14ac:dyDescent="0.25">
      <c r="A4" s="13"/>
      <c r="B4" s="10" t="s">
        <v>3</v>
      </c>
      <c r="C4" s="10" t="s">
        <v>4</v>
      </c>
      <c r="D4" s="10" t="s">
        <v>8</v>
      </c>
      <c r="E4" s="10" t="s">
        <v>9</v>
      </c>
    </row>
    <row r="5" spans="1:5" x14ac:dyDescent="0.25">
      <c r="A5" s="15">
        <v>1</v>
      </c>
      <c r="B5" s="14" t="s">
        <v>19</v>
      </c>
      <c r="C5" s="14" t="s">
        <v>45</v>
      </c>
      <c r="D5" s="14" t="s">
        <v>23</v>
      </c>
      <c r="E5" s="14" t="s">
        <v>39</v>
      </c>
    </row>
    <row r="6" spans="1:5" x14ac:dyDescent="0.25">
      <c r="A6" s="15">
        <v>2</v>
      </c>
      <c r="B6" s="14" t="s">
        <v>33</v>
      </c>
      <c r="C6" s="14" t="s">
        <v>61</v>
      </c>
      <c r="D6" s="14" t="s">
        <v>38</v>
      </c>
      <c r="E6" s="14" t="s">
        <v>24</v>
      </c>
    </row>
    <row r="7" spans="1:5" x14ac:dyDescent="0.25">
      <c r="A7" s="15">
        <v>3</v>
      </c>
      <c r="B7" s="14" t="s">
        <v>60</v>
      </c>
      <c r="C7" s="14" t="s">
        <v>62</v>
      </c>
      <c r="D7" s="14" t="s">
        <v>94</v>
      </c>
      <c r="E7" s="14" t="s">
        <v>46</v>
      </c>
    </row>
    <row r="8" spans="1:5" x14ac:dyDescent="0.25">
      <c r="A8" s="15">
        <v>4</v>
      </c>
      <c r="B8" s="14" t="s">
        <v>91</v>
      </c>
      <c r="C8" s="14" t="s">
        <v>20</v>
      </c>
      <c r="D8" s="14"/>
      <c r="E8" s="14" t="s">
        <v>95</v>
      </c>
    </row>
    <row r="9" spans="1:5" x14ac:dyDescent="0.25">
      <c r="A9" s="15">
        <v>5</v>
      </c>
      <c r="B9" s="14" t="s">
        <v>92</v>
      </c>
      <c r="C9" s="14" t="s">
        <v>34</v>
      </c>
      <c r="D9" s="14"/>
      <c r="E9" s="14"/>
    </row>
    <row r="10" spans="1:5" x14ac:dyDescent="0.25">
      <c r="A10" s="15">
        <v>6</v>
      </c>
      <c r="B10" s="14" t="s">
        <v>93</v>
      </c>
      <c r="C10" s="14"/>
      <c r="D10" s="14"/>
      <c r="E10" s="14"/>
    </row>
    <row r="11" spans="1:5" x14ac:dyDescent="0.25">
      <c r="A11" s="15">
        <v>7</v>
      </c>
      <c r="B11" s="14"/>
      <c r="C11" s="14"/>
      <c r="D11" s="14"/>
      <c r="E11" s="14"/>
    </row>
    <row r="12" spans="1:5" x14ac:dyDescent="0.25">
      <c r="A12" s="15">
        <v>8</v>
      </c>
      <c r="B12" s="14"/>
      <c r="C12" s="14"/>
      <c r="D12" s="14"/>
      <c r="E12" s="14"/>
    </row>
    <row r="13" spans="1:5" x14ac:dyDescent="0.25">
      <c r="A13" s="15">
        <v>9</v>
      </c>
      <c r="B13" s="14"/>
      <c r="C13" s="14"/>
      <c r="D13" s="14"/>
      <c r="E13" s="14"/>
    </row>
    <row r="14" spans="1:5" x14ac:dyDescent="0.25">
      <c r="A14" s="15">
        <v>10</v>
      </c>
      <c r="B14" s="14"/>
      <c r="C14" s="14"/>
      <c r="D14" s="14"/>
      <c r="E14" s="14"/>
    </row>
    <row r="15" spans="1:5" x14ac:dyDescent="0.25">
      <c r="A15" s="15">
        <v>11</v>
      </c>
      <c r="B15" s="14"/>
      <c r="C15" s="14"/>
      <c r="D15" s="14"/>
      <c r="E15" s="14"/>
    </row>
    <row r="16" spans="1:5" x14ac:dyDescent="0.25">
      <c r="A16" s="15">
        <v>12</v>
      </c>
      <c r="B16" s="14"/>
      <c r="C16" s="14"/>
      <c r="D16" s="14"/>
      <c r="E16" s="14"/>
    </row>
    <row r="17" spans="1:5" x14ac:dyDescent="0.25">
      <c r="A17" s="15">
        <v>13</v>
      </c>
      <c r="B17" s="14"/>
      <c r="C17" s="14"/>
      <c r="D17" s="14"/>
      <c r="E17" s="14"/>
    </row>
    <row r="18" spans="1:5" x14ac:dyDescent="0.25">
      <c r="A18" s="15">
        <v>14</v>
      </c>
      <c r="B18" s="14"/>
      <c r="C18" s="14"/>
      <c r="D18" s="14"/>
      <c r="E18" s="14"/>
    </row>
    <row r="19" spans="1:5" x14ac:dyDescent="0.25">
      <c r="A19" s="15">
        <v>15</v>
      </c>
      <c r="B19" s="14"/>
      <c r="C19" s="14"/>
      <c r="D19" s="14"/>
      <c r="E19" s="14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Problem-Fehlerliste</vt:lpstr>
      <vt:lpstr>Dashboard</vt:lpstr>
      <vt:lpstr>Anleitung</vt:lpstr>
      <vt:lpstr>Stammdaten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Fehlermanagement</dc:title>
  <dc:subject/>
  <dc:description/>
  <cp:lastModifiedBy>Timo Mutter</cp:lastModifiedBy>
  <cp:lastPrinted>2026-06-30T19:21:46Z</cp:lastPrinted>
  <dcterms:created xsi:type="dcterms:W3CDTF">2026-04-29T09:27:43Z</dcterms:created>
  <dcterms:modified xsi:type="dcterms:W3CDTF">2026-06-30T19:21:59Z</dcterms:modified>
  <dc:language>Dt.</dc:language>
  <cp:version>1.0</cp:version>
</cp:coreProperties>
</file>