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Website - Alle_meine_Vorlagen.de\Hochgeladen\270 Ehrenamtstätigkeit-Erfassung\"/>
    </mc:Choice>
  </mc:AlternateContent>
  <xr:revisionPtr revIDLastSave="0" documentId="13_ncr:1_{A5AF133A-300A-46A5-B79E-CBD5017AEE6F}" xr6:coauthVersionLast="47" xr6:coauthVersionMax="47" xr10:uidLastSave="{00000000-0000-0000-0000-000000000000}"/>
  <bookViews>
    <workbookView xWindow="-28920" yWindow="-1155" windowWidth="29040" windowHeight="15720" tabRatio="500" activeTab="1" xr2:uid="{00000000-000D-0000-FFFF-FFFF00000000}"/>
  </bookViews>
  <sheets>
    <sheet name="Einstellungen" sheetId="1" r:id="rId1"/>
    <sheet name="Erfassung" sheetId="2" r:id="rId2"/>
    <sheet name="Monatsübersicht" sheetId="3" r:id="rId3"/>
    <sheet name="Abrechnung" sheetId="4" r:id="rId4"/>
  </sheets>
  <definedNames>
    <definedName name="_xlnm._FilterDatabase" localSheetId="1" hidden="1">Erfassung!$A$7:$M$507</definedName>
    <definedName name="_xlnm.Print_Titles" localSheetId="1">Erfassung!$7:$7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8" i="4" l="1"/>
  <c r="B14" i="4"/>
  <c r="B13" i="4"/>
  <c r="B12" i="4"/>
  <c r="B11" i="4"/>
  <c r="B10" i="4"/>
  <c r="B5" i="4"/>
  <c r="B4" i="4"/>
  <c r="B3" i="4"/>
  <c r="H17" i="3"/>
  <c r="F17" i="3"/>
  <c r="E17" i="3"/>
  <c r="D17" i="3"/>
  <c r="C17" i="3"/>
  <c r="B17" i="3"/>
  <c r="H16" i="3"/>
  <c r="F16" i="3"/>
  <c r="E16" i="3"/>
  <c r="D16" i="3"/>
  <c r="C16" i="3"/>
  <c r="B16" i="3"/>
  <c r="H15" i="3"/>
  <c r="F15" i="3"/>
  <c r="E15" i="3"/>
  <c r="D15" i="3"/>
  <c r="C15" i="3"/>
  <c r="B15" i="3"/>
  <c r="E14" i="3"/>
  <c r="D14" i="3"/>
  <c r="C14" i="3"/>
  <c r="B14" i="3"/>
  <c r="H13" i="3"/>
  <c r="F13" i="3"/>
  <c r="E13" i="3"/>
  <c r="D13" i="3"/>
  <c r="C13" i="3"/>
  <c r="B13" i="3"/>
  <c r="H12" i="3"/>
  <c r="F12" i="3"/>
  <c r="E12" i="3"/>
  <c r="D12" i="3"/>
  <c r="C12" i="3"/>
  <c r="B12" i="3"/>
  <c r="H11" i="3"/>
  <c r="F11" i="3"/>
  <c r="E11" i="3"/>
  <c r="D11" i="3"/>
  <c r="C11" i="3"/>
  <c r="B11" i="3"/>
  <c r="H10" i="3"/>
  <c r="F10" i="3"/>
  <c r="E10" i="3"/>
  <c r="D10" i="3"/>
  <c r="C10" i="3"/>
  <c r="B10" i="3"/>
  <c r="H9" i="3"/>
  <c r="F9" i="3"/>
  <c r="E9" i="3"/>
  <c r="D9" i="3"/>
  <c r="C9" i="3"/>
  <c r="B9" i="3"/>
  <c r="H8" i="3"/>
  <c r="F8" i="3"/>
  <c r="E8" i="3"/>
  <c r="D8" i="3"/>
  <c r="C8" i="3"/>
  <c r="B8" i="3"/>
  <c r="H7" i="3"/>
  <c r="F7" i="3"/>
  <c r="E7" i="3"/>
  <c r="D7" i="3"/>
  <c r="C7" i="3"/>
  <c r="B7" i="3"/>
  <c r="H6" i="3"/>
  <c r="F6" i="3"/>
  <c r="E6" i="3"/>
  <c r="E18" i="3" s="1"/>
  <c r="D6" i="3"/>
  <c r="D18" i="3" s="1"/>
  <c r="C6" i="3"/>
  <c r="C18" i="3" s="1"/>
  <c r="B6" i="3"/>
  <c r="B18" i="3" s="1"/>
  <c r="I507" i="2"/>
  <c r="J507" i="2" s="1"/>
  <c r="M507" i="2" s="1"/>
  <c r="A507" i="2"/>
  <c r="I506" i="2"/>
  <c r="J506" i="2" s="1"/>
  <c r="M506" i="2" s="1"/>
  <c r="A506" i="2"/>
  <c r="I505" i="2"/>
  <c r="J505" i="2" s="1"/>
  <c r="M505" i="2" s="1"/>
  <c r="A505" i="2"/>
  <c r="I504" i="2"/>
  <c r="J504" i="2" s="1"/>
  <c r="M504" i="2" s="1"/>
  <c r="A504" i="2"/>
  <c r="I503" i="2"/>
  <c r="J503" i="2" s="1"/>
  <c r="M503" i="2" s="1"/>
  <c r="A503" i="2"/>
  <c r="I502" i="2"/>
  <c r="J502" i="2" s="1"/>
  <c r="M502" i="2" s="1"/>
  <c r="A502" i="2"/>
  <c r="I501" i="2"/>
  <c r="J501" i="2" s="1"/>
  <c r="M501" i="2" s="1"/>
  <c r="A501" i="2"/>
  <c r="I500" i="2"/>
  <c r="J500" i="2" s="1"/>
  <c r="M500" i="2" s="1"/>
  <c r="A500" i="2"/>
  <c r="I499" i="2"/>
  <c r="J499" i="2" s="1"/>
  <c r="M499" i="2" s="1"/>
  <c r="A499" i="2"/>
  <c r="I498" i="2"/>
  <c r="J498" i="2" s="1"/>
  <c r="M498" i="2" s="1"/>
  <c r="A498" i="2"/>
  <c r="I497" i="2"/>
  <c r="J497" i="2" s="1"/>
  <c r="M497" i="2" s="1"/>
  <c r="A497" i="2"/>
  <c r="I496" i="2"/>
  <c r="J496" i="2" s="1"/>
  <c r="M496" i="2" s="1"/>
  <c r="A496" i="2"/>
  <c r="I495" i="2"/>
  <c r="J495" i="2" s="1"/>
  <c r="M495" i="2" s="1"/>
  <c r="A495" i="2"/>
  <c r="I494" i="2"/>
  <c r="J494" i="2" s="1"/>
  <c r="M494" i="2" s="1"/>
  <c r="A494" i="2"/>
  <c r="I493" i="2"/>
  <c r="J493" i="2" s="1"/>
  <c r="M493" i="2" s="1"/>
  <c r="A493" i="2"/>
  <c r="I492" i="2"/>
  <c r="J492" i="2" s="1"/>
  <c r="M492" i="2" s="1"/>
  <c r="A492" i="2"/>
  <c r="I491" i="2"/>
  <c r="J491" i="2" s="1"/>
  <c r="M491" i="2" s="1"/>
  <c r="A491" i="2"/>
  <c r="I490" i="2"/>
  <c r="J490" i="2" s="1"/>
  <c r="M490" i="2" s="1"/>
  <c r="A490" i="2"/>
  <c r="I489" i="2"/>
  <c r="J489" i="2" s="1"/>
  <c r="M489" i="2" s="1"/>
  <c r="A489" i="2"/>
  <c r="I488" i="2"/>
  <c r="J488" i="2" s="1"/>
  <c r="M488" i="2" s="1"/>
  <c r="A488" i="2"/>
  <c r="I487" i="2"/>
  <c r="J487" i="2" s="1"/>
  <c r="M487" i="2" s="1"/>
  <c r="A487" i="2"/>
  <c r="I486" i="2"/>
  <c r="J486" i="2" s="1"/>
  <c r="M486" i="2" s="1"/>
  <c r="A486" i="2"/>
  <c r="I485" i="2"/>
  <c r="J485" i="2" s="1"/>
  <c r="M485" i="2" s="1"/>
  <c r="A485" i="2"/>
  <c r="I484" i="2"/>
  <c r="J484" i="2" s="1"/>
  <c r="M484" i="2" s="1"/>
  <c r="A484" i="2"/>
  <c r="I483" i="2"/>
  <c r="J483" i="2" s="1"/>
  <c r="M483" i="2" s="1"/>
  <c r="A483" i="2"/>
  <c r="I482" i="2"/>
  <c r="J482" i="2" s="1"/>
  <c r="M482" i="2" s="1"/>
  <c r="A482" i="2"/>
  <c r="I481" i="2"/>
  <c r="J481" i="2" s="1"/>
  <c r="M481" i="2" s="1"/>
  <c r="A481" i="2"/>
  <c r="I480" i="2"/>
  <c r="J480" i="2" s="1"/>
  <c r="M480" i="2" s="1"/>
  <c r="A480" i="2"/>
  <c r="I479" i="2"/>
  <c r="J479" i="2" s="1"/>
  <c r="M479" i="2" s="1"/>
  <c r="A479" i="2"/>
  <c r="I478" i="2"/>
  <c r="J478" i="2" s="1"/>
  <c r="M478" i="2" s="1"/>
  <c r="A478" i="2"/>
  <c r="I477" i="2"/>
  <c r="J477" i="2" s="1"/>
  <c r="M477" i="2" s="1"/>
  <c r="A477" i="2"/>
  <c r="I476" i="2"/>
  <c r="J476" i="2" s="1"/>
  <c r="M476" i="2" s="1"/>
  <c r="A476" i="2"/>
  <c r="I475" i="2"/>
  <c r="J475" i="2" s="1"/>
  <c r="M475" i="2" s="1"/>
  <c r="A475" i="2"/>
  <c r="I474" i="2"/>
  <c r="J474" i="2" s="1"/>
  <c r="M474" i="2" s="1"/>
  <c r="A474" i="2"/>
  <c r="I473" i="2"/>
  <c r="J473" i="2" s="1"/>
  <c r="M473" i="2" s="1"/>
  <c r="A473" i="2"/>
  <c r="I472" i="2"/>
  <c r="J472" i="2" s="1"/>
  <c r="M472" i="2" s="1"/>
  <c r="A472" i="2"/>
  <c r="I471" i="2"/>
  <c r="J471" i="2" s="1"/>
  <c r="M471" i="2" s="1"/>
  <c r="A471" i="2"/>
  <c r="I470" i="2"/>
  <c r="J470" i="2" s="1"/>
  <c r="M470" i="2" s="1"/>
  <c r="A470" i="2"/>
  <c r="I469" i="2"/>
  <c r="J469" i="2" s="1"/>
  <c r="M469" i="2" s="1"/>
  <c r="A469" i="2"/>
  <c r="I468" i="2"/>
  <c r="J468" i="2" s="1"/>
  <c r="M468" i="2" s="1"/>
  <c r="A468" i="2"/>
  <c r="I467" i="2"/>
  <c r="J467" i="2" s="1"/>
  <c r="M467" i="2" s="1"/>
  <c r="A467" i="2"/>
  <c r="I466" i="2"/>
  <c r="J466" i="2" s="1"/>
  <c r="M466" i="2" s="1"/>
  <c r="A466" i="2"/>
  <c r="I465" i="2"/>
  <c r="J465" i="2" s="1"/>
  <c r="M465" i="2" s="1"/>
  <c r="A465" i="2"/>
  <c r="I464" i="2"/>
  <c r="J464" i="2" s="1"/>
  <c r="M464" i="2" s="1"/>
  <c r="A464" i="2"/>
  <c r="I463" i="2"/>
  <c r="J463" i="2" s="1"/>
  <c r="M463" i="2" s="1"/>
  <c r="A463" i="2"/>
  <c r="I462" i="2"/>
  <c r="J462" i="2" s="1"/>
  <c r="M462" i="2" s="1"/>
  <c r="A462" i="2"/>
  <c r="I461" i="2"/>
  <c r="J461" i="2" s="1"/>
  <c r="M461" i="2" s="1"/>
  <c r="A461" i="2"/>
  <c r="I460" i="2"/>
  <c r="J460" i="2" s="1"/>
  <c r="M460" i="2" s="1"/>
  <c r="A460" i="2"/>
  <c r="I459" i="2"/>
  <c r="J459" i="2" s="1"/>
  <c r="M459" i="2" s="1"/>
  <c r="A459" i="2"/>
  <c r="I458" i="2"/>
  <c r="J458" i="2" s="1"/>
  <c r="M458" i="2" s="1"/>
  <c r="A458" i="2"/>
  <c r="I457" i="2"/>
  <c r="J457" i="2" s="1"/>
  <c r="M457" i="2" s="1"/>
  <c r="A457" i="2"/>
  <c r="I456" i="2"/>
  <c r="J456" i="2" s="1"/>
  <c r="M456" i="2" s="1"/>
  <c r="A456" i="2"/>
  <c r="I455" i="2"/>
  <c r="J455" i="2" s="1"/>
  <c r="M455" i="2" s="1"/>
  <c r="A455" i="2"/>
  <c r="I454" i="2"/>
  <c r="J454" i="2" s="1"/>
  <c r="M454" i="2" s="1"/>
  <c r="A454" i="2"/>
  <c r="I453" i="2"/>
  <c r="J453" i="2" s="1"/>
  <c r="M453" i="2" s="1"/>
  <c r="A453" i="2"/>
  <c r="I452" i="2"/>
  <c r="J452" i="2" s="1"/>
  <c r="M452" i="2" s="1"/>
  <c r="A452" i="2"/>
  <c r="I451" i="2"/>
  <c r="J451" i="2" s="1"/>
  <c r="M451" i="2" s="1"/>
  <c r="A451" i="2"/>
  <c r="I450" i="2"/>
  <c r="J450" i="2" s="1"/>
  <c r="M450" i="2" s="1"/>
  <c r="A450" i="2"/>
  <c r="I449" i="2"/>
  <c r="J449" i="2" s="1"/>
  <c r="M449" i="2" s="1"/>
  <c r="A449" i="2"/>
  <c r="I448" i="2"/>
  <c r="J448" i="2" s="1"/>
  <c r="M448" i="2" s="1"/>
  <c r="A448" i="2"/>
  <c r="I447" i="2"/>
  <c r="J447" i="2" s="1"/>
  <c r="M447" i="2" s="1"/>
  <c r="A447" i="2"/>
  <c r="I446" i="2"/>
  <c r="A446" i="2"/>
  <c r="J445" i="2"/>
  <c r="M445" i="2" s="1"/>
  <c r="I445" i="2"/>
  <c r="A445" i="2"/>
  <c r="I444" i="2"/>
  <c r="J444" i="2" s="1"/>
  <c r="M444" i="2" s="1"/>
  <c r="A444" i="2"/>
  <c r="I443" i="2"/>
  <c r="J443" i="2" s="1"/>
  <c r="M443" i="2" s="1"/>
  <c r="A443" i="2"/>
  <c r="I442" i="2"/>
  <c r="J442" i="2" s="1"/>
  <c r="M442" i="2" s="1"/>
  <c r="A442" i="2"/>
  <c r="I441" i="2"/>
  <c r="J441" i="2" s="1"/>
  <c r="M441" i="2" s="1"/>
  <c r="A441" i="2"/>
  <c r="I440" i="2"/>
  <c r="J440" i="2" s="1"/>
  <c r="M440" i="2" s="1"/>
  <c r="A440" i="2"/>
  <c r="I439" i="2"/>
  <c r="J439" i="2" s="1"/>
  <c r="M439" i="2" s="1"/>
  <c r="A439" i="2"/>
  <c r="I438" i="2"/>
  <c r="J438" i="2" s="1"/>
  <c r="M438" i="2" s="1"/>
  <c r="A438" i="2"/>
  <c r="I437" i="2"/>
  <c r="J437" i="2" s="1"/>
  <c r="M437" i="2" s="1"/>
  <c r="A437" i="2"/>
  <c r="I436" i="2"/>
  <c r="J436" i="2" s="1"/>
  <c r="M436" i="2" s="1"/>
  <c r="A436" i="2"/>
  <c r="I435" i="2"/>
  <c r="J435" i="2" s="1"/>
  <c r="M435" i="2" s="1"/>
  <c r="A435" i="2"/>
  <c r="I434" i="2"/>
  <c r="J434" i="2" s="1"/>
  <c r="M434" i="2" s="1"/>
  <c r="A434" i="2"/>
  <c r="I433" i="2"/>
  <c r="J433" i="2" s="1"/>
  <c r="M433" i="2" s="1"/>
  <c r="A433" i="2"/>
  <c r="I432" i="2"/>
  <c r="J432" i="2" s="1"/>
  <c r="M432" i="2" s="1"/>
  <c r="A432" i="2"/>
  <c r="I431" i="2"/>
  <c r="J431" i="2" s="1"/>
  <c r="M431" i="2" s="1"/>
  <c r="A431" i="2"/>
  <c r="I430" i="2"/>
  <c r="J430" i="2" s="1"/>
  <c r="M430" i="2" s="1"/>
  <c r="A430" i="2"/>
  <c r="I429" i="2"/>
  <c r="J429" i="2" s="1"/>
  <c r="M429" i="2" s="1"/>
  <c r="A429" i="2"/>
  <c r="I428" i="2"/>
  <c r="J428" i="2" s="1"/>
  <c r="M428" i="2" s="1"/>
  <c r="A428" i="2"/>
  <c r="I427" i="2"/>
  <c r="J427" i="2" s="1"/>
  <c r="M427" i="2" s="1"/>
  <c r="A427" i="2"/>
  <c r="I426" i="2"/>
  <c r="J426" i="2" s="1"/>
  <c r="M426" i="2" s="1"/>
  <c r="A426" i="2"/>
  <c r="I425" i="2"/>
  <c r="J425" i="2" s="1"/>
  <c r="M425" i="2" s="1"/>
  <c r="A425" i="2"/>
  <c r="I424" i="2"/>
  <c r="J424" i="2" s="1"/>
  <c r="M424" i="2" s="1"/>
  <c r="A424" i="2"/>
  <c r="I423" i="2"/>
  <c r="J423" i="2" s="1"/>
  <c r="M423" i="2" s="1"/>
  <c r="A423" i="2"/>
  <c r="I422" i="2"/>
  <c r="J422" i="2" s="1"/>
  <c r="M422" i="2" s="1"/>
  <c r="A422" i="2"/>
  <c r="I421" i="2"/>
  <c r="J421" i="2" s="1"/>
  <c r="M421" i="2" s="1"/>
  <c r="A421" i="2"/>
  <c r="I420" i="2"/>
  <c r="J420" i="2" s="1"/>
  <c r="M420" i="2" s="1"/>
  <c r="A420" i="2"/>
  <c r="I419" i="2"/>
  <c r="J419" i="2" s="1"/>
  <c r="M419" i="2" s="1"/>
  <c r="A419" i="2"/>
  <c r="I418" i="2"/>
  <c r="J418" i="2" s="1"/>
  <c r="M418" i="2" s="1"/>
  <c r="A418" i="2"/>
  <c r="I417" i="2"/>
  <c r="J417" i="2" s="1"/>
  <c r="M417" i="2" s="1"/>
  <c r="A417" i="2"/>
  <c r="I416" i="2"/>
  <c r="J416" i="2" s="1"/>
  <c r="M416" i="2" s="1"/>
  <c r="A416" i="2"/>
  <c r="I415" i="2"/>
  <c r="J415" i="2" s="1"/>
  <c r="M415" i="2" s="1"/>
  <c r="A415" i="2"/>
  <c r="I414" i="2"/>
  <c r="J414" i="2" s="1"/>
  <c r="M414" i="2" s="1"/>
  <c r="A414" i="2"/>
  <c r="I413" i="2"/>
  <c r="J413" i="2" s="1"/>
  <c r="M413" i="2" s="1"/>
  <c r="A413" i="2"/>
  <c r="I412" i="2"/>
  <c r="J412" i="2" s="1"/>
  <c r="M412" i="2" s="1"/>
  <c r="A412" i="2"/>
  <c r="I411" i="2"/>
  <c r="J411" i="2" s="1"/>
  <c r="M411" i="2" s="1"/>
  <c r="A411" i="2"/>
  <c r="I410" i="2"/>
  <c r="J410" i="2" s="1"/>
  <c r="M410" i="2" s="1"/>
  <c r="A410" i="2"/>
  <c r="I409" i="2"/>
  <c r="J409" i="2" s="1"/>
  <c r="M409" i="2" s="1"/>
  <c r="A409" i="2"/>
  <c r="I408" i="2"/>
  <c r="J408" i="2" s="1"/>
  <c r="M408" i="2" s="1"/>
  <c r="A408" i="2"/>
  <c r="I407" i="2"/>
  <c r="J407" i="2" s="1"/>
  <c r="M407" i="2" s="1"/>
  <c r="A407" i="2"/>
  <c r="I406" i="2"/>
  <c r="J406" i="2" s="1"/>
  <c r="M406" i="2" s="1"/>
  <c r="A406" i="2"/>
  <c r="I405" i="2"/>
  <c r="J405" i="2" s="1"/>
  <c r="M405" i="2" s="1"/>
  <c r="A405" i="2"/>
  <c r="I404" i="2"/>
  <c r="J404" i="2" s="1"/>
  <c r="M404" i="2" s="1"/>
  <c r="A404" i="2"/>
  <c r="I403" i="2"/>
  <c r="J403" i="2" s="1"/>
  <c r="M403" i="2" s="1"/>
  <c r="A403" i="2"/>
  <c r="I402" i="2"/>
  <c r="J402" i="2" s="1"/>
  <c r="M402" i="2" s="1"/>
  <c r="A402" i="2"/>
  <c r="I401" i="2"/>
  <c r="J401" i="2" s="1"/>
  <c r="M401" i="2" s="1"/>
  <c r="A401" i="2"/>
  <c r="I400" i="2"/>
  <c r="J400" i="2" s="1"/>
  <c r="M400" i="2" s="1"/>
  <c r="A400" i="2"/>
  <c r="I399" i="2"/>
  <c r="J399" i="2" s="1"/>
  <c r="M399" i="2" s="1"/>
  <c r="A399" i="2"/>
  <c r="I398" i="2"/>
  <c r="J398" i="2" s="1"/>
  <c r="M398" i="2" s="1"/>
  <c r="A398" i="2"/>
  <c r="I397" i="2"/>
  <c r="J397" i="2" s="1"/>
  <c r="M397" i="2" s="1"/>
  <c r="A397" i="2"/>
  <c r="I396" i="2"/>
  <c r="J396" i="2" s="1"/>
  <c r="M396" i="2" s="1"/>
  <c r="A396" i="2"/>
  <c r="I395" i="2"/>
  <c r="J395" i="2" s="1"/>
  <c r="M395" i="2" s="1"/>
  <c r="A395" i="2"/>
  <c r="I394" i="2"/>
  <c r="J394" i="2" s="1"/>
  <c r="M394" i="2" s="1"/>
  <c r="A394" i="2"/>
  <c r="I393" i="2"/>
  <c r="J393" i="2" s="1"/>
  <c r="M393" i="2" s="1"/>
  <c r="A393" i="2"/>
  <c r="I392" i="2"/>
  <c r="J392" i="2" s="1"/>
  <c r="M392" i="2" s="1"/>
  <c r="A392" i="2"/>
  <c r="I391" i="2"/>
  <c r="J391" i="2" s="1"/>
  <c r="M391" i="2" s="1"/>
  <c r="A391" i="2"/>
  <c r="I390" i="2"/>
  <c r="J390" i="2" s="1"/>
  <c r="M390" i="2" s="1"/>
  <c r="A390" i="2"/>
  <c r="I389" i="2"/>
  <c r="J389" i="2" s="1"/>
  <c r="M389" i="2" s="1"/>
  <c r="A389" i="2"/>
  <c r="I388" i="2"/>
  <c r="J388" i="2" s="1"/>
  <c r="M388" i="2" s="1"/>
  <c r="A388" i="2"/>
  <c r="I387" i="2"/>
  <c r="J387" i="2" s="1"/>
  <c r="M387" i="2" s="1"/>
  <c r="A387" i="2"/>
  <c r="I386" i="2"/>
  <c r="J386" i="2" s="1"/>
  <c r="M386" i="2" s="1"/>
  <c r="A386" i="2"/>
  <c r="I385" i="2"/>
  <c r="J385" i="2" s="1"/>
  <c r="M385" i="2" s="1"/>
  <c r="A385" i="2"/>
  <c r="I384" i="2"/>
  <c r="J384" i="2" s="1"/>
  <c r="M384" i="2" s="1"/>
  <c r="A384" i="2"/>
  <c r="I383" i="2"/>
  <c r="J383" i="2" s="1"/>
  <c r="M383" i="2" s="1"/>
  <c r="A383" i="2"/>
  <c r="I382" i="2"/>
  <c r="J382" i="2" s="1"/>
  <c r="M382" i="2" s="1"/>
  <c r="A382" i="2"/>
  <c r="I381" i="2"/>
  <c r="J381" i="2" s="1"/>
  <c r="M381" i="2" s="1"/>
  <c r="A381" i="2"/>
  <c r="I380" i="2"/>
  <c r="J380" i="2" s="1"/>
  <c r="M380" i="2" s="1"/>
  <c r="A380" i="2"/>
  <c r="I379" i="2"/>
  <c r="J379" i="2" s="1"/>
  <c r="M379" i="2" s="1"/>
  <c r="A379" i="2"/>
  <c r="I378" i="2"/>
  <c r="J378" i="2" s="1"/>
  <c r="M378" i="2" s="1"/>
  <c r="A378" i="2"/>
  <c r="I377" i="2"/>
  <c r="J377" i="2" s="1"/>
  <c r="M377" i="2" s="1"/>
  <c r="A377" i="2"/>
  <c r="I376" i="2"/>
  <c r="J376" i="2" s="1"/>
  <c r="M376" i="2" s="1"/>
  <c r="A376" i="2"/>
  <c r="I375" i="2"/>
  <c r="J375" i="2" s="1"/>
  <c r="M375" i="2" s="1"/>
  <c r="A375" i="2"/>
  <c r="I374" i="2"/>
  <c r="J374" i="2" s="1"/>
  <c r="M374" i="2" s="1"/>
  <c r="A374" i="2"/>
  <c r="I373" i="2"/>
  <c r="J373" i="2" s="1"/>
  <c r="M373" i="2" s="1"/>
  <c r="A373" i="2"/>
  <c r="I372" i="2"/>
  <c r="J372" i="2" s="1"/>
  <c r="M372" i="2" s="1"/>
  <c r="A372" i="2"/>
  <c r="I371" i="2"/>
  <c r="J371" i="2" s="1"/>
  <c r="M371" i="2" s="1"/>
  <c r="A371" i="2"/>
  <c r="I370" i="2"/>
  <c r="J370" i="2" s="1"/>
  <c r="M370" i="2" s="1"/>
  <c r="A370" i="2"/>
  <c r="I369" i="2"/>
  <c r="J369" i="2" s="1"/>
  <c r="M369" i="2" s="1"/>
  <c r="A369" i="2"/>
  <c r="I368" i="2"/>
  <c r="J368" i="2" s="1"/>
  <c r="M368" i="2" s="1"/>
  <c r="A368" i="2"/>
  <c r="I367" i="2"/>
  <c r="J367" i="2" s="1"/>
  <c r="M367" i="2" s="1"/>
  <c r="A367" i="2"/>
  <c r="I366" i="2"/>
  <c r="J366" i="2" s="1"/>
  <c r="M366" i="2" s="1"/>
  <c r="A366" i="2"/>
  <c r="I365" i="2"/>
  <c r="J365" i="2" s="1"/>
  <c r="M365" i="2" s="1"/>
  <c r="A365" i="2"/>
  <c r="I364" i="2"/>
  <c r="J364" i="2" s="1"/>
  <c r="M364" i="2" s="1"/>
  <c r="A364" i="2"/>
  <c r="I363" i="2"/>
  <c r="J363" i="2" s="1"/>
  <c r="M363" i="2" s="1"/>
  <c r="A363" i="2"/>
  <c r="I362" i="2"/>
  <c r="J362" i="2" s="1"/>
  <c r="M362" i="2" s="1"/>
  <c r="A362" i="2"/>
  <c r="I361" i="2"/>
  <c r="J361" i="2" s="1"/>
  <c r="M361" i="2" s="1"/>
  <c r="A361" i="2"/>
  <c r="I360" i="2"/>
  <c r="J360" i="2" s="1"/>
  <c r="M360" i="2" s="1"/>
  <c r="A360" i="2"/>
  <c r="I359" i="2"/>
  <c r="J359" i="2" s="1"/>
  <c r="M359" i="2" s="1"/>
  <c r="A359" i="2"/>
  <c r="I358" i="2"/>
  <c r="J358" i="2" s="1"/>
  <c r="M358" i="2" s="1"/>
  <c r="A358" i="2"/>
  <c r="J357" i="2"/>
  <c r="M357" i="2" s="1"/>
  <c r="I357" i="2"/>
  <c r="A357" i="2"/>
  <c r="I356" i="2"/>
  <c r="J356" i="2" s="1"/>
  <c r="M356" i="2" s="1"/>
  <c r="A356" i="2"/>
  <c r="I355" i="2"/>
  <c r="J355" i="2" s="1"/>
  <c r="M355" i="2" s="1"/>
  <c r="A355" i="2"/>
  <c r="I354" i="2"/>
  <c r="J354" i="2" s="1"/>
  <c r="M354" i="2" s="1"/>
  <c r="A354" i="2"/>
  <c r="I353" i="2"/>
  <c r="J353" i="2" s="1"/>
  <c r="M353" i="2" s="1"/>
  <c r="A353" i="2"/>
  <c r="I352" i="2"/>
  <c r="J352" i="2" s="1"/>
  <c r="M352" i="2" s="1"/>
  <c r="A352" i="2"/>
  <c r="I351" i="2"/>
  <c r="J351" i="2" s="1"/>
  <c r="M351" i="2" s="1"/>
  <c r="A351" i="2"/>
  <c r="I350" i="2"/>
  <c r="J350" i="2" s="1"/>
  <c r="M350" i="2" s="1"/>
  <c r="A350" i="2"/>
  <c r="I349" i="2"/>
  <c r="J349" i="2" s="1"/>
  <c r="M349" i="2" s="1"/>
  <c r="A349" i="2"/>
  <c r="I348" i="2"/>
  <c r="J348" i="2" s="1"/>
  <c r="M348" i="2" s="1"/>
  <c r="A348" i="2"/>
  <c r="I347" i="2"/>
  <c r="J347" i="2" s="1"/>
  <c r="M347" i="2" s="1"/>
  <c r="A347" i="2"/>
  <c r="I346" i="2"/>
  <c r="J346" i="2" s="1"/>
  <c r="M346" i="2" s="1"/>
  <c r="A346" i="2"/>
  <c r="I345" i="2"/>
  <c r="J345" i="2" s="1"/>
  <c r="M345" i="2" s="1"/>
  <c r="A345" i="2"/>
  <c r="I344" i="2"/>
  <c r="J344" i="2" s="1"/>
  <c r="M344" i="2" s="1"/>
  <c r="A344" i="2"/>
  <c r="I343" i="2"/>
  <c r="J343" i="2" s="1"/>
  <c r="M343" i="2" s="1"/>
  <c r="A343" i="2"/>
  <c r="I342" i="2"/>
  <c r="J342" i="2" s="1"/>
  <c r="M342" i="2" s="1"/>
  <c r="A342" i="2"/>
  <c r="I341" i="2"/>
  <c r="J341" i="2" s="1"/>
  <c r="M341" i="2" s="1"/>
  <c r="A341" i="2"/>
  <c r="I340" i="2"/>
  <c r="J340" i="2" s="1"/>
  <c r="M340" i="2" s="1"/>
  <c r="A340" i="2"/>
  <c r="I339" i="2"/>
  <c r="J339" i="2" s="1"/>
  <c r="M339" i="2" s="1"/>
  <c r="A339" i="2"/>
  <c r="I338" i="2"/>
  <c r="J338" i="2" s="1"/>
  <c r="M338" i="2" s="1"/>
  <c r="A338" i="2"/>
  <c r="I337" i="2"/>
  <c r="J337" i="2" s="1"/>
  <c r="M337" i="2" s="1"/>
  <c r="A337" i="2"/>
  <c r="I336" i="2"/>
  <c r="J336" i="2" s="1"/>
  <c r="M336" i="2" s="1"/>
  <c r="A336" i="2"/>
  <c r="I335" i="2"/>
  <c r="J335" i="2" s="1"/>
  <c r="M335" i="2" s="1"/>
  <c r="A335" i="2"/>
  <c r="I334" i="2"/>
  <c r="J334" i="2" s="1"/>
  <c r="M334" i="2" s="1"/>
  <c r="A334" i="2"/>
  <c r="I333" i="2"/>
  <c r="J333" i="2" s="1"/>
  <c r="M333" i="2" s="1"/>
  <c r="A333" i="2"/>
  <c r="I332" i="2"/>
  <c r="J332" i="2" s="1"/>
  <c r="M332" i="2" s="1"/>
  <c r="A332" i="2"/>
  <c r="I331" i="2"/>
  <c r="J331" i="2" s="1"/>
  <c r="M331" i="2" s="1"/>
  <c r="A331" i="2"/>
  <c r="I330" i="2"/>
  <c r="J330" i="2" s="1"/>
  <c r="M330" i="2" s="1"/>
  <c r="A330" i="2"/>
  <c r="I329" i="2"/>
  <c r="J329" i="2" s="1"/>
  <c r="M329" i="2" s="1"/>
  <c r="A329" i="2"/>
  <c r="I328" i="2"/>
  <c r="J328" i="2" s="1"/>
  <c r="M328" i="2" s="1"/>
  <c r="A328" i="2"/>
  <c r="I327" i="2"/>
  <c r="J327" i="2" s="1"/>
  <c r="M327" i="2" s="1"/>
  <c r="A327" i="2"/>
  <c r="I326" i="2"/>
  <c r="J326" i="2" s="1"/>
  <c r="M326" i="2" s="1"/>
  <c r="A326" i="2"/>
  <c r="I325" i="2"/>
  <c r="J325" i="2" s="1"/>
  <c r="M325" i="2" s="1"/>
  <c r="A325" i="2"/>
  <c r="I324" i="2"/>
  <c r="J324" i="2" s="1"/>
  <c r="M324" i="2" s="1"/>
  <c r="A324" i="2"/>
  <c r="I323" i="2"/>
  <c r="J323" i="2" s="1"/>
  <c r="M323" i="2" s="1"/>
  <c r="A323" i="2"/>
  <c r="I322" i="2"/>
  <c r="J322" i="2" s="1"/>
  <c r="M322" i="2" s="1"/>
  <c r="A322" i="2"/>
  <c r="I321" i="2"/>
  <c r="J321" i="2" s="1"/>
  <c r="M321" i="2" s="1"/>
  <c r="A321" i="2"/>
  <c r="I320" i="2"/>
  <c r="J320" i="2" s="1"/>
  <c r="M320" i="2" s="1"/>
  <c r="A320" i="2"/>
  <c r="I319" i="2"/>
  <c r="J319" i="2" s="1"/>
  <c r="M319" i="2" s="1"/>
  <c r="A319" i="2"/>
  <c r="I318" i="2"/>
  <c r="J318" i="2" s="1"/>
  <c r="M318" i="2" s="1"/>
  <c r="A318" i="2"/>
  <c r="I317" i="2"/>
  <c r="J317" i="2" s="1"/>
  <c r="M317" i="2" s="1"/>
  <c r="A317" i="2"/>
  <c r="I316" i="2"/>
  <c r="J316" i="2" s="1"/>
  <c r="M316" i="2" s="1"/>
  <c r="A316" i="2"/>
  <c r="I315" i="2"/>
  <c r="J315" i="2" s="1"/>
  <c r="M315" i="2" s="1"/>
  <c r="A315" i="2"/>
  <c r="I314" i="2"/>
  <c r="J314" i="2" s="1"/>
  <c r="M314" i="2" s="1"/>
  <c r="A314" i="2"/>
  <c r="I313" i="2"/>
  <c r="J313" i="2" s="1"/>
  <c r="M313" i="2" s="1"/>
  <c r="A313" i="2"/>
  <c r="I312" i="2"/>
  <c r="J312" i="2" s="1"/>
  <c r="M312" i="2" s="1"/>
  <c r="A312" i="2"/>
  <c r="I311" i="2"/>
  <c r="J311" i="2" s="1"/>
  <c r="M311" i="2" s="1"/>
  <c r="A311" i="2"/>
  <c r="I310" i="2"/>
  <c r="J310" i="2" s="1"/>
  <c r="M310" i="2" s="1"/>
  <c r="A310" i="2"/>
  <c r="I309" i="2"/>
  <c r="J309" i="2" s="1"/>
  <c r="M309" i="2" s="1"/>
  <c r="A309" i="2"/>
  <c r="I308" i="2"/>
  <c r="J308" i="2" s="1"/>
  <c r="M308" i="2" s="1"/>
  <c r="A308" i="2"/>
  <c r="I307" i="2"/>
  <c r="J307" i="2" s="1"/>
  <c r="M307" i="2" s="1"/>
  <c r="A307" i="2"/>
  <c r="I306" i="2"/>
  <c r="J306" i="2" s="1"/>
  <c r="M306" i="2" s="1"/>
  <c r="A306" i="2"/>
  <c r="I305" i="2"/>
  <c r="J305" i="2" s="1"/>
  <c r="M305" i="2" s="1"/>
  <c r="A305" i="2"/>
  <c r="I304" i="2"/>
  <c r="J304" i="2" s="1"/>
  <c r="M304" i="2" s="1"/>
  <c r="A304" i="2"/>
  <c r="I303" i="2"/>
  <c r="J303" i="2" s="1"/>
  <c r="M303" i="2" s="1"/>
  <c r="A303" i="2"/>
  <c r="I302" i="2"/>
  <c r="J302" i="2" s="1"/>
  <c r="M302" i="2" s="1"/>
  <c r="A302" i="2"/>
  <c r="I301" i="2"/>
  <c r="J301" i="2" s="1"/>
  <c r="M301" i="2" s="1"/>
  <c r="A301" i="2"/>
  <c r="I300" i="2"/>
  <c r="J300" i="2" s="1"/>
  <c r="M300" i="2" s="1"/>
  <c r="A300" i="2"/>
  <c r="I299" i="2"/>
  <c r="J299" i="2" s="1"/>
  <c r="M299" i="2" s="1"/>
  <c r="A299" i="2"/>
  <c r="I298" i="2"/>
  <c r="J298" i="2" s="1"/>
  <c r="M298" i="2" s="1"/>
  <c r="A298" i="2"/>
  <c r="I297" i="2"/>
  <c r="J297" i="2" s="1"/>
  <c r="M297" i="2" s="1"/>
  <c r="A297" i="2"/>
  <c r="I296" i="2"/>
  <c r="J296" i="2" s="1"/>
  <c r="M296" i="2" s="1"/>
  <c r="A296" i="2"/>
  <c r="I295" i="2"/>
  <c r="J295" i="2" s="1"/>
  <c r="M295" i="2" s="1"/>
  <c r="A295" i="2"/>
  <c r="I294" i="2"/>
  <c r="J294" i="2" s="1"/>
  <c r="M294" i="2" s="1"/>
  <c r="A294" i="2"/>
  <c r="I293" i="2"/>
  <c r="J293" i="2" s="1"/>
  <c r="M293" i="2" s="1"/>
  <c r="A293" i="2"/>
  <c r="I292" i="2"/>
  <c r="J292" i="2" s="1"/>
  <c r="M292" i="2" s="1"/>
  <c r="A292" i="2"/>
  <c r="I291" i="2"/>
  <c r="J291" i="2" s="1"/>
  <c r="M291" i="2" s="1"/>
  <c r="A291" i="2"/>
  <c r="I290" i="2"/>
  <c r="J290" i="2" s="1"/>
  <c r="M290" i="2" s="1"/>
  <c r="A290" i="2"/>
  <c r="I289" i="2"/>
  <c r="J289" i="2" s="1"/>
  <c r="M289" i="2" s="1"/>
  <c r="A289" i="2"/>
  <c r="I288" i="2"/>
  <c r="J288" i="2" s="1"/>
  <c r="M288" i="2" s="1"/>
  <c r="A288" i="2"/>
  <c r="I287" i="2"/>
  <c r="J287" i="2" s="1"/>
  <c r="M287" i="2" s="1"/>
  <c r="A287" i="2"/>
  <c r="I286" i="2"/>
  <c r="J286" i="2" s="1"/>
  <c r="M286" i="2" s="1"/>
  <c r="A286" i="2"/>
  <c r="I285" i="2"/>
  <c r="J285" i="2" s="1"/>
  <c r="M285" i="2" s="1"/>
  <c r="A285" i="2"/>
  <c r="I284" i="2"/>
  <c r="J284" i="2" s="1"/>
  <c r="M284" i="2" s="1"/>
  <c r="A284" i="2"/>
  <c r="I283" i="2"/>
  <c r="J283" i="2" s="1"/>
  <c r="M283" i="2" s="1"/>
  <c r="A283" i="2"/>
  <c r="I282" i="2"/>
  <c r="J282" i="2" s="1"/>
  <c r="M282" i="2" s="1"/>
  <c r="A282" i="2"/>
  <c r="I281" i="2"/>
  <c r="J281" i="2" s="1"/>
  <c r="M281" i="2" s="1"/>
  <c r="A281" i="2"/>
  <c r="I280" i="2"/>
  <c r="J280" i="2" s="1"/>
  <c r="M280" i="2" s="1"/>
  <c r="A280" i="2"/>
  <c r="I279" i="2"/>
  <c r="J279" i="2" s="1"/>
  <c r="M279" i="2" s="1"/>
  <c r="A279" i="2"/>
  <c r="I278" i="2"/>
  <c r="J278" i="2" s="1"/>
  <c r="M278" i="2" s="1"/>
  <c r="A278" i="2"/>
  <c r="I277" i="2"/>
  <c r="J277" i="2" s="1"/>
  <c r="M277" i="2" s="1"/>
  <c r="A277" i="2"/>
  <c r="I276" i="2"/>
  <c r="J276" i="2" s="1"/>
  <c r="M276" i="2" s="1"/>
  <c r="A276" i="2"/>
  <c r="I275" i="2"/>
  <c r="J275" i="2" s="1"/>
  <c r="M275" i="2" s="1"/>
  <c r="A275" i="2"/>
  <c r="I274" i="2"/>
  <c r="J274" i="2" s="1"/>
  <c r="M274" i="2" s="1"/>
  <c r="A274" i="2"/>
  <c r="I273" i="2"/>
  <c r="J273" i="2" s="1"/>
  <c r="M273" i="2" s="1"/>
  <c r="A273" i="2"/>
  <c r="I272" i="2"/>
  <c r="J272" i="2" s="1"/>
  <c r="M272" i="2" s="1"/>
  <c r="A272" i="2"/>
  <c r="I271" i="2"/>
  <c r="J271" i="2" s="1"/>
  <c r="M271" i="2" s="1"/>
  <c r="A271" i="2"/>
  <c r="I270" i="2"/>
  <c r="J270" i="2" s="1"/>
  <c r="M270" i="2" s="1"/>
  <c r="A270" i="2"/>
  <c r="I269" i="2"/>
  <c r="J269" i="2" s="1"/>
  <c r="M269" i="2" s="1"/>
  <c r="A269" i="2"/>
  <c r="I268" i="2"/>
  <c r="J268" i="2" s="1"/>
  <c r="M268" i="2" s="1"/>
  <c r="A268" i="2"/>
  <c r="I267" i="2"/>
  <c r="J267" i="2" s="1"/>
  <c r="M267" i="2" s="1"/>
  <c r="A267" i="2"/>
  <c r="I266" i="2"/>
  <c r="J266" i="2" s="1"/>
  <c r="M266" i="2" s="1"/>
  <c r="A266" i="2"/>
  <c r="I265" i="2"/>
  <c r="J265" i="2" s="1"/>
  <c r="M265" i="2" s="1"/>
  <c r="A265" i="2"/>
  <c r="I264" i="2"/>
  <c r="J264" i="2" s="1"/>
  <c r="M264" i="2" s="1"/>
  <c r="A264" i="2"/>
  <c r="I263" i="2"/>
  <c r="J263" i="2" s="1"/>
  <c r="M263" i="2" s="1"/>
  <c r="A263" i="2"/>
  <c r="I262" i="2"/>
  <c r="J262" i="2" s="1"/>
  <c r="M262" i="2" s="1"/>
  <c r="A262" i="2"/>
  <c r="I261" i="2"/>
  <c r="J261" i="2" s="1"/>
  <c r="M261" i="2" s="1"/>
  <c r="A261" i="2"/>
  <c r="I260" i="2"/>
  <c r="J260" i="2" s="1"/>
  <c r="M260" i="2" s="1"/>
  <c r="A260" i="2"/>
  <c r="I259" i="2"/>
  <c r="J259" i="2" s="1"/>
  <c r="M259" i="2" s="1"/>
  <c r="A259" i="2"/>
  <c r="I258" i="2"/>
  <c r="J258" i="2" s="1"/>
  <c r="M258" i="2" s="1"/>
  <c r="A258" i="2"/>
  <c r="I257" i="2"/>
  <c r="J257" i="2" s="1"/>
  <c r="M257" i="2" s="1"/>
  <c r="A257" i="2"/>
  <c r="I256" i="2"/>
  <c r="J256" i="2" s="1"/>
  <c r="M256" i="2" s="1"/>
  <c r="A256" i="2"/>
  <c r="I255" i="2"/>
  <c r="J255" i="2" s="1"/>
  <c r="M255" i="2" s="1"/>
  <c r="A255" i="2"/>
  <c r="I254" i="2"/>
  <c r="J254" i="2" s="1"/>
  <c r="M254" i="2" s="1"/>
  <c r="A254" i="2"/>
  <c r="I253" i="2"/>
  <c r="J253" i="2" s="1"/>
  <c r="M253" i="2" s="1"/>
  <c r="A253" i="2"/>
  <c r="I252" i="2"/>
  <c r="J252" i="2" s="1"/>
  <c r="M252" i="2" s="1"/>
  <c r="A252" i="2"/>
  <c r="I251" i="2"/>
  <c r="J251" i="2" s="1"/>
  <c r="M251" i="2" s="1"/>
  <c r="A251" i="2"/>
  <c r="I250" i="2"/>
  <c r="J250" i="2" s="1"/>
  <c r="M250" i="2" s="1"/>
  <c r="A250" i="2"/>
  <c r="I249" i="2"/>
  <c r="J249" i="2" s="1"/>
  <c r="M249" i="2" s="1"/>
  <c r="A249" i="2"/>
  <c r="I248" i="2"/>
  <c r="J248" i="2" s="1"/>
  <c r="M248" i="2" s="1"/>
  <c r="A248" i="2"/>
  <c r="I247" i="2"/>
  <c r="J247" i="2" s="1"/>
  <c r="M247" i="2" s="1"/>
  <c r="A247" i="2"/>
  <c r="I246" i="2"/>
  <c r="J246" i="2" s="1"/>
  <c r="M246" i="2" s="1"/>
  <c r="A246" i="2"/>
  <c r="I245" i="2"/>
  <c r="J245" i="2" s="1"/>
  <c r="M245" i="2" s="1"/>
  <c r="A245" i="2"/>
  <c r="I244" i="2"/>
  <c r="J244" i="2" s="1"/>
  <c r="M244" i="2" s="1"/>
  <c r="A244" i="2"/>
  <c r="I243" i="2"/>
  <c r="J243" i="2" s="1"/>
  <c r="M243" i="2" s="1"/>
  <c r="A243" i="2"/>
  <c r="I242" i="2"/>
  <c r="J242" i="2" s="1"/>
  <c r="M242" i="2" s="1"/>
  <c r="A242" i="2"/>
  <c r="I241" i="2"/>
  <c r="J241" i="2" s="1"/>
  <c r="M241" i="2" s="1"/>
  <c r="A241" i="2"/>
  <c r="I240" i="2"/>
  <c r="J240" i="2" s="1"/>
  <c r="M240" i="2" s="1"/>
  <c r="A240" i="2"/>
  <c r="I239" i="2"/>
  <c r="J239" i="2" s="1"/>
  <c r="M239" i="2" s="1"/>
  <c r="A239" i="2"/>
  <c r="I238" i="2"/>
  <c r="J238" i="2" s="1"/>
  <c r="M238" i="2" s="1"/>
  <c r="A238" i="2"/>
  <c r="I237" i="2"/>
  <c r="J237" i="2" s="1"/>
  <c r="M237" i="2" s="1"/>
  <c r="A237" i="2"/>
  <c r="I236" i="2"/>
  <c r="J236" i="2" s="1"/>
  <c r="M236" i="2" s="1"/>
  <c r="A236" i="2"/>
  <c r="I235" i="2"/>
  <c r="J235" i="2" s="1"/>
  <c r="M235" i="2" s="1"/>
  <c r="A235" i="2"/>
  <c r="I234" i="2"/>
  <c r="J234" i="2" s="1"/>
  <c r="M234" i="2" s="1"/>
  <c r="A234" i="2"/>
  <c r="I233" i="2"/>
  <c r="J233" i="2" s="1"/>
  <c r="M233" i="2" s="1"/>
  <c r="A233" i="2"/>
  <c r="I232" i="2"/>
  <c r="J232" i="2" s="1"/>
  <c r="M232" i="2" s="1"/>
  <c r="A232" i="2"/>
  <c r="I231" i="2"/>
  <c r="J231" i="2" s="1"/>
  <c r="M231" i="2" s="1"/>
  <c r="A231" i="2"/>
  <c r="I230" i="2"/>
  <c r="J230" i="2" s="1"/>
  <c r="M230" i="2" s="1"/>
  <c r="A230" i="2"/>
  <c r="I229" i="2"/>
  <c r="J229" i="2" s="1"/>
  <c r="M229" i="2" s="1"/>
  <c r="A229" i="2"/>
  <c r="I228" i="2"/>
  <c r="J228" i="2" s="1"/>
  <c r="M228" i="2" s="1"/>
  <c r="A228" i="2"/>
  <c r="I227" i="2"/>
  <c r="J227" i="2" s="1"/>
  <c r="M227" i="2" s="1"/>
  <c r="A227" i="2"/>
  <c r="I226" i="2"/>
  <c r="J226" i="2" s="1"/>
  <c r="M226" i="2" s="1"/>
  <c r="A226" i="2"/>
  <c r="I225" i="2"/>
  <c r="J225" i="2" s="1"/>
  <c r="M225" i="2" s="1"/>
  <c r="A225" i="2"/>
  <c r="I224" i="2"/>
  <c r="J224" i="2" s="1"/>
  <c r="M224" i="2" s="1"/>
  <c r="A224" i="2"/>
  <c r="I223" i="2"/>
  <c r="J223" i="2" s="1"/>
  <c r="M223" i="2" s="1"/>
  <c r="A223" i="2"/>
  <c r="I222" i="2"/>
  <c r="J222" i="2" s="1"/>
  <c r="M222" i="2" s="1"/>
  <c r="A222" i="2"/>
  <c r="I221" i="2"/>
  <c r="J221" i="2" s="1"/>
  <c r="M221" i="2" s="1"/>
  <c r="A221" i="2"/>
  <c r="I220" i="2"/>
  <c r="J220" i="2" s="1"/>
  <c r="M220" i="2" s="1"/>
  <c r="A220" i="2"/>
  <c r="I219" i="2"/>
  <c r="J219" i="2" s="1"/>
  <c r="M219" i="2" s="1"/>
  <c r="A219" i="2"/>
  <c r="I218" i="2"/>
  <c r="J218" i="2" s="1"/>
  <c r="M218" i="2" s="1"/>
  <c r="A218" i="2"/>
  <c r="I217" i="2"/>
  <c r="J217" i="2" s="1"/>
  <c r="M217" i="2" s="1"/>
  <c r="A217" i="2"/>
  <c r="I216" i="2"/>
  <c r="J216" i="2" s="1"/>
  <c r="M216" i="2" s="1"/>
  <c r="A216" i="2"/>
  <c r="I215" i="2"/>
  <c r="J215" i="2" s="1"/>
  <c r="M215" i="2" s="1"/>
  <c r="A215" i="2"/>
  <c r="I214" i="2"/>
  <c r="J214" i="2" s="1"/>
  <c r="M214" i="2" s="1"/>
  <c r="A214" i="2"/>
  <c r="I213" i="2"/>
  <c r="J213" i="2" s="1"/>
  <c r="M213" i="2" s="1"/>
  <c r="A213" i="2"/>
  <c r="I212" i="2"/>
  <c r="J212" i="2" s="1"/>
  <c r="M212" i="2" s="1"/>
  <c r="A212" i="2"/>
  <c r="I211" i="2"/>
  <c r="J211" i="2" s="1"/>
  <c r="M211" i="2" s="1"/>
  <c r="A211" i="2"/>
  <c r="I210" i="2"/>
  <c r="J210" i="2" s="1"/>
  <c r="M210" i="2" s="1"/>
  <c r="A210" i="2"/>
  <c r="I209" i="2"/>
  <c r="J209" i="2" s="1"/>
  <c r="M209" i="2" s="1"/>
  <c r="A209" i="2"/>
  <c r="I208" i="2"/>
  <c r="J208" i="2" s="1"/>
  <c r="M208" i="2" s="1"/>
  <c r="A208" i="2"/>
  <c r="I207" i="2"/>
  <c r="J207" i="2" s="1"/>
  <c r="M207" i="2" s="1"/>
  <c r="A207" i="2"/>
  <c r="I206" i="2"/>
  <c r="J206" i="2" s="1"/>
  <c r="M206" i="2" s="1"/>
  <c r="A206" i="2"/>
  <c r="I205" i="2"/>
  <c r="J205" i="2" s="1"/>
  <c r="M205" i="2" s="1"/>
  <c r="A205" i="2"/>
  <c r="I204" i="2"/>
  <c r="J204" i="2" s="1"/>
  <c r="M204" i="2" s="1"/>
  <c r="A204" i="2"/>
  <c r="I203" i="2"/>
  <c r="J203" i="2" s="1"/>
  <c r="M203" i="2" s="1"/>
  <c r="A203" i="2"/>
  <c r="I202" i="2"/>
  <c r="J202" i="2" s="1"/>
  <c r="M202" i="2" s="1"/>
  <c r="A202" i="2"/>
  <c r="I201" i="2"/>
  <c r="J201" i="2" s="1"/>
  <c r="M201" i="2" s="1"/>
  <c r="A201" i="2"/>
  <c r="I200" i="2"/>
  <c r="J200" i="2" s="1"/>
  <c r="M200" i="2" s="1"/>
  <c r="A200" i="2"/>
  <c r="I199" i="2"/>
  <c r="J199" i="2" s="1"/>
  <c r="M199" i="2" s="1"/>
  <c r="A199" i="2"/>
  <c r="I198" i="2"/>
  <c r="J198" i="2" s="1"/>
  <c r="M198" i="2" s="1"/>
  <c r="A198" i="2"/>
  <c r="I197" i="2"/>
  <c r="J197" i="2" s="1"/>
  <c r="M197" i="2" s="1"/>
  <c r="A197" i="2"/>
  <c r="I196" i="2"/>
  <c r="J196" i="2" s="1"/>
  <c r="M196" i="2" s="1"/>
  <c r="A196" i="2"/>
  <c r="I195" i="2"/>
  <c r="J195" i="2" s="1"/>
  <c r="M195" i="2" s="1"/>
  <c r="A195" i="2"/>
  <c r="I194" i="2"/>
  <c r="J194" i="2" s="1"/>
  <c r="M194" i="2" s="1"/>
  <c r="A194" i="2"/>
  <c r="I193" i="2"/>
  <c r="J193" i="2" s="1"/>
  <c r="M193" i="2" s="1"/>
  <c r="A193" i="2"/>
  <c r="I192" i="2"/>
  <c r="J192" i="2" s="1"/>
  <c r="M192" i="2" s="1"/>
  <c r="A192" i="2"/>
  <c r="I191" i="2"/>
  <c r="J191" i="2" s="1"/>
  <c r="M191" i="2" s="1"/>
  <c r="A191" i="2"/>
  <c r="I190" i="2"/>
  <c r="J190" i="2" s="1"/>
  <c r="M190" i="2" s="1"/>
  <c r="A190" i="2"/>
  <c r="I189" i="2"/>
  <c r="J189" i="2" s="1"/>
  <c r="M189" i="2" s="1"/>
  <c r="A189" i="2"/>
  <c r="I188" i="2"/>
  <c r="J188" i="2" s="1"/>
  <c r="M188" i="2" s="1"/>
  <c r="A188" i="2"/>
  <c r="I187" i="2"/>
  <c r="J187" i="2" s="1"/>
  <c r="M187" i="2" s="1"/>
  <c r="A187" i="2"/>
  <c r="I186" i="2"/>
  <c r="J186" i="2" s="1"/>
  <c r="M186" i="2" s="1"/>
  <c r="A186" i="2"/>
  <c r="I185" i="2"/>
  <c r="J185" i="2" s="1"/>
  <c r="M185" i="2" s="1"/>
  <c r="A185" i="2"/>
  <c r="I184" i="2"/>
  <c r="J184" i="2" s="1"/>
  <c r="M184" i="2" s="1"/>
  <c r="A184" i="2"/>
  <c r="I183" i="2"/>
  <c r="J183" i="2" s="1"/>
  <c r="M183" i="2" s="1"/>
  <c r="A183" i="2"/>
  <c r="I182" i="2"/>
  <c r="J182" i="2" s="1"/>
  <c r="M182" i="2" s="1"/>
  <c r="A182" i="2"/>
  <c r="I181" i="2"/>
  <c r="J181" i="2" s="1"/>
  <c r="M181" i="2" s="1"/>
  <c r="A181" i="2"/>
  <c r="I180" i="2"/>
  <c r="J180" i="2" s="1"/>
  <c r="M180" i="2" s="1"/>
  <c r="A180" i="2"/>
  <c r="I179" i="2"/>
  <c r="J179" i="2" s="1"/>
  <c r="M179" i="2" s="1"/>
  <c r="A179" i="2"/>
  <c r="I178" i="2"/>
  <c r="J178" i="2" s="1"/>
  <c r="M178" i="2" s="1"/>
  <c r="A178" i="2"/>
  <c r="I177" i="2"/>
  <c r="J177" i="2" s="1"/>
  <c r="M177" i="2" s="1"/>
  <c r="A177" i="2"/>
  <c r="I176" i="2"/>
  <c r="J176" i="2" s="1"/>
  <c r="M176" i="2" s="1"/>
  <c r="A176" i="2"/>
  <c r="I175" i="2"/>
  <c r="J175" i="2" s="1"/>
  <c r="M175" i="2" s="1"/>
  <c r="A175" i="2"/>
  <c r="I174" i="2"/>
  <c r="J174" i="2" s="1"/>
  <c r="M174" i="2" s="1"/>
  <c r="A174" i="2"/>
  <c r="I173" i="2"/>
  <c r="J173" i="2" s="1"/>
  <c r="M173" i="2" s="1"/>
  <c r="A173" i="2"/>
  <c r="I172" i="2"/>
  <c r="J172" i="2" s="1"/>
  <c r="M172" i="2" s="1"/>
  <c r="A172" i="2"/>
  <c r="I171" i="2"/>
  <c r="J171" i="2" s="1"/>
  <c r="M171" i="2" s="1"/>
  <c r="A171" i="2"/>
  <c r="I170" i="2"/>
  <c r="J170" i="2" s="1"/>
  <c r="M170" i="2" s="1"/>
  <c r="A170" i="2"/>
  <c r="I169" i="2"/>
  <c r="J169" i="2" s="1"/>
  <c r="M169" i="2" s="1"/>
  <c r="A169" i="2"/>
  <c r="I168" i="2"/>
  <c r="J168" i="2" s="1"/>
  <c r="M168" i="2" s="1"/>
  <c r="A168" i="2"/>
  <c r="I167" i="2"/>
  <c r="J167" i="2" s="1"/>
  <c r="M167" i="2" s="1"/>
  <c r="A167" i="2"/>
  <c r="I166" i="2"/>
  <c r="J166" i="2" s="1"/>
  <c r="M166" i="2" s="1"/>
  <c r="A166" i="2"/>
  <c r="I165" i="2"/>
  <c r="J165" i="2" s="1"/>
  <c r="M165" i="2" s="1"/>
  <c r="A165" i="2"/>
  <c r="I164" i="2"/>
  <c r="J164" i="2" s="1"/>
  <c r="M164" i="2" s="1"/>
  <c r="A164" i="2"/>
  <c r="I163" i="2"/>
  <c r="J163" i="2" s="1"/>
  <c r="M163" i="2" s="1"/>
  <c r="A163" i="2"/>
  <c r="I162" i="2"/>
  <c r="J162" i="2" s="1"/>
  <c r="M162" i="2" s="1"/>
  <c r="A162" i="2"/>
  <c r="I161" i="2"/>
  <c r="J161" i="2" s="1"/>
  <c r="M161" i="2" s="1"/>
  <c r="A161" i="2"/>
  <c r="I160" i="2"/>
  <c r="J160" i="2" s="1"/>
  <c r="M160" i="2" s="1"/>
  <c r="A160" i="2"/>
  <c r="I159" i="2"/>
  <c r="J159" i="2" s="1"/>
  <c r="M159" i="2" s="1"/>
  <c r="A159" i="2"/>
  <c r="I158" i="2"/>
  <c r="J158" i="2" s="1"/>
  <c r="M158" i="2" s="1"/>
  <c r="A158" i="2"/>
  <c r="I157" i="2"/>
  <c r="J157" i="2" s="1"/>
  <c r="M157" i="2" s="1"/>
  <c r="A157" i="2"/>
  <c r="I156" i="2"/>
  <c r="J156" i="2" s="1"/>
  <c r="M156" i="2" s="1"/>
  <c r="A156" i="2"/>
  <c r="I155" i="2"/>
  <c r="J155" i="2" s="1"/>
  <c r="M155" i="2" s="1"/>
  <c r="A155" i="2"/>
  <c r="I154" i="2"/>
  <c r="J154" i="2" s="1"/>
  <c r="M154" i="2" s="1"/>
  <c r="A154" i="2"/>
  <c r="I153" i="2"/>
  <c r="J153" i="2" s="1"/>
  <c r="M153" i="2" s="1"/>
  <c r="A153" i="2"/>
  <c r="I152" i="2"/>
  <c r="J152" i="2" s="1"/>
  <c r="M152" i="2" s="1"/>
  <c r="A152" i="2"/>
  <c r="I151" i="2"/>
  <c r="J151" i="2" s="1"/>
  <c r="M151" i="2" s="1"/>
  <c r="A151" i="2"/>
  <c r="I150" i="2"/>
  <c r="J150" i="2" s="1"/>
  <c r="M150" i="2" s="1"/>
  <c r="A150" i="2"/>
  <c r="I149" i="2"/>
  <c r="J149" i="2" s="1"/>
  <c r="M149" i="2" s="1"/>
  <c r="A149" i="2"/>
  <c r="I148" i="2"/>
  <c r="J148" i="2" s="1"/>
  <c r="M148" i="2" s="1"/>
  <c r="A148" i="2"/>
  <c r="I147" i="2"/>
  <c r="J147" i="2" s="1"/>
  <c r="M147" i="2" s="1"/>
  <c r="A147" i="2"/>
  <c r="I146" i="2"/>
  <c r="J146" i="2" s="1"/>
  <c r="M146" i="2" s="1"/>
  <c r="A146" i="2"/>
  <c r="I145" i="2"/>
  <c r="J145" i="2" s="1"/>
  <c r="M145" i="2" s="1"/>
  <c r="A145" i="2"/>
  <c r="I144" i="2"/>
  <c r="J144" i="2" s="1"/>
  <c r="M144" i="2" s="1"/>
  <c r="A144" i="2"/>
  <c r="I143" i="2"/>
  <c r="J143" i="2" s="1"/>
  <c r="M143" i="2" s="1"/>
  <c r="A143" i="2"/>
  <c r="I142" i="2"/>
  <c r="J142" i="2" s="1"/>
  <c r="M142" i="2" s="1"/>
  <c r="A142" i="2"/>
  <c r="I141" i="2"/>
  <c r="J141" i="2" s="1"/>
  <c r="M141" i="2" s="1"/>
  <c r="A141" i="2"/>
  <c r="I140" i="2"/>
  <c r="J140" i="2" s="1"/>
  <c r="M140" i="2" s="1"/>
  <c r="A140" i="2"/>
  <c r="I139" i="2"/>
  <c r="J139" i="2" s="1"/>
  <c r="M139" i="2" s="1"/>
  <c r="A139" i="2"/>
  <c r="I138" i="2"/>
  <c r="J138" i="2" s="1"/>
  <c r="M138" i="2" s="1"/>
  <c r="A138" i="2"/>
  <c r="I137" i="2"/>
  <c r="J137" i="2" s="1"/>
  <c r="M137" i="2" s="1"/>
  <c r="A137" i="2"/>
  <c r="I136" i="2"/>
  <c r="J136" i="2" s="1"/>
  <c r="M136" i="2" s="1"/>
  <c r="A136" i="2"/>
  <c r="I135" i="2"/>
  <c r="J135" i="2" s="1"/>
  <c r="M135" i="2" s="1"/>
  <c r="A135" i="2"/>
  <c r="I134" i="2"/>
  <c r="J134" i="2" s="1"/>
  <c r="M134" i="2" s="1"/>
  <c r="A134" i="2"/>
  <c r="I133" i="2"/>
  <c r="J133" i="2" s="1"/>
  <c r="M133" i="2" s="1"/>
  <c r="A133" i="2"/>
  <c r="I132" i="2"/>
  <c r="J132" i="2" s="1"/>
  <c r="M132" i="2" s="1"/>
  <c r="A132" i="2"/>
  <c r="I131" i="2"/>
  <c r="J131" i="2" s="1"/>
  <c r="M131" i="2" s="1"/>
  <c r="A131" i="2"/>
  <c r="I130" i="2"/>
  <c r="J130" i="2" s="1"/>
  <c r="M130" i="2" s="1"/>
  <c r="A130" i="2"/>
  <c r="I129" i="2"/>
  <c r="J129" i="2" s="1"/>
  <c r="M129" i="2" s="1"/>
  <c r="A129" i="2"/>
  <c r="I128" i="2"/>
  <c r="J128" i="2" s="1"/>
  <c r="M128" i="2" s="1"/>
  <c r="A128" i="2"/>
  <c r="I127" i="2"/>
  <c r="J127" i="2" s="1"/>
  <c r="M127" i="2" s="1"/>
  <c r="A127" i="2"/>
  <c r="I126" i="2"/>
  <c r="J126" i="2" s="1"/>
  <c r="M126" i="2" s="1"/>
  <c r="A126" i="2"/>
  <c r="I125" i="2"/>
  <c r="J125" i="2" s="1"/>
  <c r="M125" i="2" s="1"/>
  <c r="A125" i="2"/>
  <c r="I124" i="2"/>
  <c r="J124" i="2" s="1"/>
  <c r="M124" i="2" s="1"/>
  <c r="A124" i="2"/>
  <c r="I123" i="2"/>
  <c r="J123" i="2" s="1"/>
  <c r="M123" i="2" s="1"/>
  <c r="A123" i="2"/>
  <c r="I122" i="2"/>
  <c r="J122" i="2" s="1"/>
  <c r="M122" i="2" s="1"/>
  <c r="A122" i="2"/>
  <c r="I121" i="2"/>
  <c r="J121" i="2" s="1"/>
  <c r="M121" i="2" s="1"/>
  <c r="A121" i="2"/>
  <c r="I120" i="2"/>
  <c r="J120" i="2" s="1"/>
  <c r="M120" i="2" s="1"/>
  <c r="A120" i="2"/>
  <c r="I119" i="2"/>
  <c r="J119" i="2" s="1"/>
  <c r="M119" i="2" s="1"/>
  <c r="A119" i="2"/>
  <c r="I118" i="2"/>
  <c r="J118" i="2" s="1"/>
  <c r="M118" i="2" s="1"/>
  <c r="A118" i="2"/>
  <c r="I117" i="2"/>
  <c r="J117" i="2" s="1"/>
  <c r="M117" i="2" s="1"/>
  <c r="A117" i="2"/>
  <c r="I116" i="2"/>
  <c r="J116" i="2" s="1"/>
  <c r="M116" i="2" s="1"/>
  <c r="A116" i="2"/>
  <c r="I115" i="2"/>
  <c r="J115" i="2" s="1"/>
  <c r="M115" i="2" s="1"/>
  <c r="A115" i="2"/>
  <c r="I114" i="2"/>
  <c r="J114" i="2" s="1"/>
  <c r="M114" i="2" s="1"/>
  <c r="A114" i="2"/>
  <c r="I113" i="2"/>
  <c r="J113" i="2" s="1"/>
  <c r="M113" i="2" s="1"/>
  <c r="A113" i="2"/>
  <c r="I112" i="2"/>
  <c r="J112" i="2" s="1"/>
  <c r="M112" i="2" s="1"/>
  <c r="A112" i="2"/>
  <c r="I111" i="2"/>
  <c r="J111" i="2" s="1"/>
  <c r="M111" i="2" s="1"/>
  <c r="A111" i="2"/>
  <c r="I110" i="2"/>
  <c r="J110" i="2" s="1"/>
  <c r="M110" i="2" s="1"/>
  <c r="A110" i="2"/>
  <c r="I109" i="2"/>
  <c r="J109" i="2" s="1"/>
  <c r="M109" i="2" s="1"/>
  <c r="A109" i="2"/>
  <c r="I108" i="2"/>
  <c r="J108" i="2" s="1"/>
  <c r="M108" i="2" s="1"/>
  <c r="A108" i="2"/>
  <c r="I107" i="2"/>
  <c r="J107" i="2" s="1"/>
  <c r="M107" i="2" s="1"/>
  <c r="A107" i="2"/>
  <c r="I106" i="2"/>
  <c r="J106" i="2" s="1"/>
  <c r="M106" i="2" s="1"/>
  <c r="A106" i="2"/>
  <c r="I105" i="2"/>
  <c r="J105" i="2" s="1"/>
  <c r="M105" i="2" s="1"/>
  <c r="A105" i="2"/>
  <c r="I104" i="2"/>
  <c r="J104" i="2" s="1"/>
  <c r="M104" i="2" s="1"/>
  <c r="A104" i="2"/>
  <c r="I103" i="2"/>
  <c r="J103" i="2" s="1"/>
  <c r="M103" i="2" s="1"/>
  <c r="A103" i="2"/>
  <c r="I102" i="2"/>
  <c r="J102" i="2" s="1"/>
  <c r="M102" i="2" s="1"/>
  <c r="A102" i="2"/>
  <c r="I101" i="2"/>
  <c r="J101" i="2" s="1"/>
  <c r="M101" i="2" s="1"/>
  <c r="A101" i="2"/>
  <c r="I100" i="2"/>
  <c r="J100" i="2" s="1"/>
  <c r="M100" i="2" s="1"/>
  <c r="A100" i="2"/>
  <c r="I99" i="2"/>
  <c r="J99" i="2" s="1"/>
  <c r="M99" i="2" s="1"/>
  <c r="A99" i="2"/>
  <c r="I98" i="2"/>
  <c r="J98" i="2" s="1"/>
  <c r="M98" i="2" s="1"/>
  <c r="A98" i="2"/>
  <c r="I97" i="2"/>
  <c r="J97" i="2" s="1"/>
  <c r="M97" i="2" s="1"/>
  <c r="A97" i="2"/>
  <c r="I96" i="2"/>
  <c r="J96" i="2" s="1"/>
  <c r="M96" i="2" s="1"/>
  <c r="A96" i="2"/>
  <c r="I95" i="2"/>
  <c r="J95" i="2" s="1"/>
  <c r="M95" i="2" s="1"/>
  <c r="A95" i="2"/>
  <c r="I94" i="2"/>
  <c r="J94" i="2" s="1"/>
  <c r="M94" i="2" s="1"/>
  <c r="A94" i="2"/>
  <c r="I93" i="2"/>
  <c r="J93" i="2" s="1"/>
  <c r="M93" i="2" s="1"/>
  <c r="A93" i="2"/>
  <c r="I92" i="2"/>
  <c r="J92" i="2" s="1"/>
  <c r="M92" i="2" s="1"/>
  <c r="A92" i="2"/>
  <c r="I91" i="2"/>
  <c r="J91" i="2" s="1"/>
  <c r="M91" i="2" s="1"/>
  <c r="A91" i="2"/>
  <c r="I90" i="2"/>
  <c r="J90" i="2" s="1"/>
  <c r="M90" i="2" s="1"/>
  <c r="A90" i="2"/>
  <c r="I89" i="2"/>
  <c r="J89" i="2" s="1"/>
  <c r="M89" i="2" s="1"/>
  <c r="A89" i="2"/>
  <c r="I88" i="2"/>
  <c r="J88" i="2" s="1"/>
  <c r="M88" i="2" s="1"/>
  <c r="A88" i="2"/>
  <c r="I87" i="2"/>
  <c r="J87" i="2" s="1"/>
  <c r="M87" i="2" s="1"/>
  <c r="A87" i="2"/>
  <c r="I86" i="2"/>
  <c r="J86" i="2" s="1"/>
  <c r="M86" i="2" s="1"/>
  <c r="A86" i="2"/>
  <c r="I85" i="2"/>
  <c r="J85" i="2" s="1"/>
  <c r="M85" i="2" s="1"/>
  <c r="A85" i="2"/>
  <c r="I84" i="2"/>
  <c r="J84" i="2" s="1"/>
  <c r="M84" i="2" s="1"/>
  <c r="A84" i="2"/>
  <c r="I83" i="2"/>
  <c r="J83" i="2" s="1"/>
  <c r="M83" i="2" s="1"/>
  <c r="A83" i="2"/>
  <c r="I82" i="2"/>
  <c r="J82" i="2" s="1"/>
  <c r="M82" i="2" s="1"/>
  <c r="A82" i="2"/>
  <c r="I81" i="2"/>
  <c r="J81" i="2" s="1"/>
  <c r="M81" i="2" s="1"/>
  <c r="A81" i="2"/>
  <c r="I80" i="2"/>
  <c r="J80" i="2" s="1"/>
  <c r="M80" i="2" s="1"/>
  <c r="A80" i="2"/>
  <c r="I79" i="2"/>
  <c r="J79" i="2" s="1"/>
  <c r="M79" i="2" s="1"/>
  <c r="A79" i="2"/>
  <c r="I78" i="2"/>
  <c r="J78" i="2" s="1"/>
  <c r="M78" i="2" s="1"/>
  <c r="A78" i="2"/>
  <c r="I77" i="2"/>
  <c r="J77" i="2" s="1"/>
  <c r="M77" i="2" s="1"/>
  <c r="A77" i="2"/>
  <c r="I76" i="2"/>
  <c r="J76" i="2" s="1"/>
  <c r="M76" i="2" s="1"/>
  <c r="A76" i="2"/>
  <c r="I75" i="2"/>
  <c r="J75" i="2" s="1"/>
  <c r="M75" i="2" s="1"/>
  <c r="A75" i="2"/>
  <c r="I74" i="2"/>
  <c r="J74" i="2" s="1"/>
  <c r="M74" i="2" s="1"/>
  <c r="A74" i="2"/>
  <c r="I73" i="2"/>
  <c r="J73" i="2" s="1"/>
  <c r="M73" i="2" s="1"/>
  <c r="A73" i="2"/>
  <c r="I72" i="2"/>
  <c r="J72" i="2" s="1"/>
  <c r="M72" i="2" s="1"/>
  <c r="A72" i="2"/>
  <c r="I71" i="2"/>
  <c r="J71" i="2" s="1"/>
  <c r="M71" i="2" s="1"/>
  <c r="A71" i="2"/>
  <c r="I70" i="2"/>
  <c r="J70" i="2" s="1"/>
  <c r="M70" i="2" s="1"/>
  <c r="A70" i="2"/>
  <c r="I69" i="2"/>
  <c r="J69" i="2" s="1"/>
  <c r="M69" i="2" s="1"/>
  <c r="A69" i="2"/>
  <c r="I68" i="2"/>
  <c r="J68" i="2" s="1"/>
  <c r="M68" i="2" s="1"/>
  <c r="A68" i="2"/>
  <c r="I67" i="2"/>
  <c r="J67" i="2" s="1"/>
  <c r="M67" i="2" s="1"/>
  <c r="A67" i="2"/>
  <c r="I66" i="2"/>
  <c r="J66" i="2" s="1"/>
  <c r="M66" i="2" s="1"/>
  <c r="A66" i="2"/>
  <c r="I65" i="2"/>
  <c r="J65" i="2" s="1"/>
  <c r="M65" i="2" s="1"/>
  <c r="A65" i="2"/>
  <c r="I64" i="2"/>
  <c r="J64" i="2" s="1"/>
  <c r="M64" i="2" s="1"/>
  <c r="A64" i="2"/>
  <c r="I63" i="2"/>
  <c r="J63" i="2" s="1"/>
  <c r="M63" i="2" s="1"/>
  <c r="A63" i="2"/>
  <c r="I62" i="2"/>
  <c r="J62" i="2" s="1"/>
  <c r="M62" i="2" s="1"/>
  <c r="A62" i="2"/>
  <c r="I61" i="2"/>
  <c r="J61" i="2" s="1"/>
  <c r="M61" i="2" s="1"/>
  <c r="A61" i="2"/>
  <c r="I60" i="2"/>
  <c r="J60" i="2" s="1"/>
  <c r="M60" i="2" s="1"/>
  <c r="A60" i="2"/>
  <c r="I59" i="2"/>
  <c r="J59" i="2" s="1"/>
  <c r="M59" i="2" s="1"/>
  <c r="A59" i="2"/>
  <c r="I58" i="2"/>
  <c r="J58" i="2" s="1"/>
  <c r="M58" i="2" s="1"/>
  <c r="A58" i="2"/>
  <c r="I57" i="2"/>
  <c r="J57" i="2" s="1"/>
  <c r="M57" i="2" s="1"/>
  <c r="A57" i="2"/>
  <c r="I56" i="2"/>
  <c r="J56" i="2" s="1"/>
  <c r="M56" i="2" s="1"/>
  <c r="A56" i="2"/>
  <c r="I55" i="2"/>
  <c r="J55" i="2" s="1"/>
  <c r="M55" i="2" s="1"/>
  <c r="A55" i="2"/>
  <c r="I54" i="2"/>
  <c r="J54" i="2" s="1"/>
  <c r="M54" i="2" s="1"/>
  <c r="A54" i="2"/>
  <c r="I53" i="2"/>
  <c r="J53" i="2" s="1"/>
  <c r="M53" i="2" s="1"/>
  <c r="A53" i="2"/>
  <c r="I52" i="2"/>
  <c r="J52" i="2" s="1"/>
  <c r="M52" i="2" s="1"/>
  <c r="A52" i="2"/>
  <c r="I51" i="2"/>
  <c r="J51" i="2" s="1"/>
  <c r="M51" i="2" s="1"/>
  <c r="A51" i="2"/>
  <c r="I50" i="2"/>
  <c r="J50" i="2" s="1"/>
  <c r="M50" i="2" s="1"/>
  <c r="A50" i="2"/>
  <c r="I49" i="2"/>
  <c r="J49" i="2" s="1"/>
  <c r="M49" i="2" s="1"/>
  <c r="A49" i="2"/>
  <c r="I48" i="2"/>
  <c r="J48" i="2" s="1"/>
  <c r="M48" i="2" s="1"/>
  <c r="A48" i="2"/>
  <c r="I47" i="2"/>
  <c r="J47" i="2" s="1"/>
  <c r="M47" i="2" s="1"/>
  <c r="A47" i="2"/>
  <c r="I46" i="2"/>
  <c r="J46" i="2" s="1"/>
  <c r="M46" i="2" s="1"/>
  <c r="A46" i="2"/>
  <c r="I45" i="2"/>
  <c r="J45" i="2" s="1"/>
  <c r="M45" i="2" s="1"/>
  <c r="A45" i="2"/>
  <c r="I44" i="2"/>
  <c r="J44" i="2" s="1"/>
  <c r="M44" i="2" s="1"/>
  <c r="A44" i="2"/>
  <c r="I43" i="2"/>
  <c r="J43" i="2" s="1"/>
  <c r="M43" i="2" s="1"/>
  <c r="A43" i="2"/>
  <c r="I42" i="2"/>
  <c r="J42" i="2" s="1"/>
  <c r="M42" i="2" s="1"/>
  <c r="A42" i="2"/>
  <c r="I41" i="2"/>
  <c r="J41" i="2" s="1"/>
  <c r="M41" i="2" s="1"/>
  <c r="A41" i="2"/>
  <c r="I40" i="2"/>
  <c r="J40" i="2" s="1"/>
  <c r="M40" i="2" s="1"/>
  <c r="A40" i="2"/>
  <c r="I39" i="2"/>
  <c r="J39" i="2" s="1"/>
  <c r="M39" i="2" s="1"/>
  <c r="A39" i="2"/>
  <c r="I38" i="2"/>
  <c r="J38" i="2" s="1"/>
  <c r="M38" i="2" s="1"/>
  <c r="A38" i="2"/>
  <c r="I37" i="2"/>
  <c r="J37" i="2" s="1"/>
  <c r="M37" i="2" s="1"/>
  <c r="A37" i="2"/>
  <c r="I36" i="2"/>
  <c r="J36" i="2" s="1"/>
  <c r="M36" i="2" s="1"/>
  <c r="A36" i="2"/>
  <c r="I35" i="2"/>
  <c r="J35" i="2" s="1"/>
  <c r="M35" i="2" s="1"/>
  <c r="A35" i="2"/>
  <c r="I34" i="2"/>
  <c r="J34" i="2" s="1"/>
  <c r="M34" i="2" s="1"/>
  <c r="A34" i="2"/>
  <c r="I33" i="2"/>
  <c r="J33" i="2" s="1"/>
  <c r="M33" i="2" s="1"/>
  <c r="A33" i="2"/>
  <c r="I32" i="2"/>
  <c r="J32" i="2" s="1"/>
  <c r="M32" i="2" s="1"/>
  <c r="A32" i="2"/>
  <c r="I31" i="2"/>
  <c r="J31" i="2" s="1"/>
  <c r="M31" i="2" s="1"/>
  <c r="A31" i="2"/>
  <c r="I30" i="2"/>
  <c r="J30" i="2" s="1"/>
  <c r="M30" i="2" s="1"/>
  <c r="A30" i="2"/>
  <c r="I29" i="2"/>
  <c r="J29" i="2" s="1"/>
  <c r="M29" i="2" s="1"/>
  <c r="A29" i="2"/>
  <c r="I28" i="2"/>
  <c r="J28" i="2" s="1"/>
  <c r="M28" i="2" s="1"/>
  <c r="A28" i="2"/>
  <c r="I27" i="2"/>
  <c r="J27" i="2" s="1"/>
  <c r="M27" i="2" s="1"/>
  <c r="A27" i="2"/>
  <c r="I26" i="2"/>
  <c r="J26" i="2" s="1"/>
  <c r="M26" i="2" s="1"/>
  <c r="A26" i="2"/>
  <c r="I25" i="2"/>
  <c r="J25" i="2" s="1"/>
  <c r="M25" i="2" s="1"/>
  <c r="A25" i="2"/>
  <c r="I24" i="2"/>
  <c r="J24" i="2" s="1"/>
  <c r="M24" i="2" s="1"/>
  <c r="A24" i="2"/>
  <c r="I23" i="2"/>
  <c r="J23" i="2" s="1"/>
  <c r="M23" i="2" s="1"/>
  <c r="A23" i="2"/>
  <c r="I22" i="2"/>
  <c r="J22" i="2" s="1"/>
  <c r="M22" i="2" s="1"/>
  <c r="A22" i="2"/>
  <c r="I21" i="2"/>
  <c r="J21" i="2" s="1"/>
  <c r="M21" i="2" s="1"/>
  <c r="A21" i="2"/>
  <c r="I20" i="2"/>
  <c r="J20" i="2" s="1"/>
  <c r="M20" i="2" s="1"/>
  <c r="A20" i="2"/>
  <c r="I19" i="2"/>
  <c r="J19" i="2" s="1"/>
  <c r="M19" i="2" s="1"/>
  <c r="A19" i="2"/>
  <c r="I18" i="2"/>
  <c r="J18" i="2" s="1"/>
  <c r="M18" i="2" s="1"/>
  <c r="A18" i="2"/>
  <c r="I17" i="2"/>
  <c r="J17" i="2" s="1"/>
  <c r="M17" i="2" s="1"/>
  <c r="A17" i="2"/>
  <c r="I16" i="2"/>
  <c r="J16" i="2" s="1"/>
  <c r="M16" i="2" s="1"/>
  <c r="A16" i="2"/>
  <c r="I15" i="2"/>
  <c r="J15" i="2" s="1"/>
  <c r="M15" i="2" s="1"/>
  <c r="A15" i="2"/>
  <c r="I14" i="2"/>
  <c r="J14" i="2" s="1"/>
  <c r="M14" i="2" s="1"/>
  <c r="A14" i="2"/>
  <c r="I13" i="2"/>
  <c r="J13" i="2" s="1"/>
  <c r="M13" i="2" s="1"/>
  <c r="A13" i="2"/>
  <c r="I12" i="2"/>
  <c r="J12" i="2" s="1"/>
  <c r="M12" i="2" s="1"/>
  <c r="A12" i="2"/>
  <c r="I11" i="2"/>
  <c r="J11" i="2" s="1"/>
  <c r="M11" i="2" s="1"/>
  <c r="I10" i="2"/>
  <c r="J10" i="2" s="1"/>
  <c r="M10" i="2" s="1"/>
  <c r="I9" i="2"/>
  <c r="J9" i="2" s="1"/>
  <c r="M9" i="2" s="1"/>
  <c r="A9" i="2"/>
  <c r="I8" i="2"/>
  <c r="J8" i="2" s="1"/>
  <c r="A8" i="2"/>
  <c r="G5" i="2"/>
  <c r="E5" i="2"/>
  <c r="D5" i="2"/>
  <c r="A2" i="2"/>
  <c r="B16" i="4" l="1"/>
  <c r="G12" i="3"/>
  <c r="G16" i="3"/>
  <c r="G15" i="3"/>
  <c r="G13" i="3"/>
  <c r="G10" i="3"/>
  <c r="G9" i="3"/>
  <c r="G11" i="3"/>
  <c r="G8" i="3"/>
  <c r="G17" i="3"/>
  <c r="G7" i="3"/>
  <c r="G6" i="3"/>
  <c r="J446" i="2"/>
  <c r="I5" i="2"/>
  <c r="M8" i="2"/>
  <c r="F14" i="3"/>
  <c r="F18" i="3" s="1"/>
  <c r="K5" i="2" l="1"/>
  <c r="H14" i="3"/>
  <c r="L5" i="2"/>
  <c r="M446" i="2"/>
  <c r="J5" i="2"/>
  <c r="G14" i="3" l="1"/>
  <c r="G18" i="3" s="1"/>
  <c r="H1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6" authorId="0" shapeId="0" xr:uid="{00000000-0006-0000-0000-000001000000}">
      <text>
        <r>
          <rPr>
            <sz val="10"/>
            <rFont val="Arial"/>
            <family val="2"/>
          </rPr>
          <t>Standardwert, bitte an die Regelung Ihrer Gruppe anpassen. Für einzelne Fahrten kann in der Erfassung ein abweichender Satz eingetragen werden.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8" authorId="0" shapeId="0" xr:uid="{00000000-0006-0000-0100-000001000000}">
      <text>
        <r>
          <rPr>
            <sz val="10"/>
            <rFont val="Arial"/>
            <family val="2"/>
          </rPr>
          <t>Beispielzeile – kann überschrieben oder gelöscht werden.</t>
        </r>
      </text>
    </comment>
  </commentList>
</comments>
</file>

<file path=xl/sharedStrings.xml><?xml version="1.0" encoding="utf-8"?>
<sst xmlns="http://schemas.openxmlformats.org/spreadsheetml/2006/main" count="89" uniqueCount="81">
  <si>
    <t>Ehrenamt – Nachweis Zeit, Ausgaben &amp; Fahrten</t>
  </si>
  <si>
    <t>Einstellungen</t>
  </si>
  <si>
    <t>Name</t>
  </si>
  <si>
    <t>Max Mustermann</t>
  </si>
  <si>
    <t>Gruppe / Verein / Projekt</t>
  </si>
  <si>
    <t>Beispielverein e.V.</t>
  </si>
  <si>
    <t>Kilometerpauschale (€ pro km)</t>
  </si>
  <si>
    <t>IBAN für Erstattung (optional)</t>
  </si>
  <si>
    <t>So funktioniert's</t>
  </si>
  <si>
    <t>1. Gelbe Felder sind Eingabefelder – alle anderen rechnen automatisch.</t>
  </si>
  <si>
    <t>2. Oben den eigenen Namen, die Gruppe und die km-Pauschale eintragen (z. B. 0,30 oder 0,20 €).</t>
  </si>
  <si>
    <t>3. Im Blatt „Erfassung“ jede Tätigkeit / jeden Einkauf / jede Fahrt als eigene Zeile eintragen.</t>
  </si>
  <si>
    <t xml:space="preserve">   Die Liste ist „endlos“ (500 Zeilen vorbereitet). Nicht benötigte Spalten einfach leer lassen.</t>
  </si>
  <si>
    <t>4. Quittungen durchnummerieren (Beleg-Nr.) und die Nummer auf die Quittung schreiben.</t>
  </si>
  <si>
    <t>5. Beim Einreichen das Datum in „Eingereicht am“ eintragen, nach Zahlung „Erstattet am“.</t>
  </si>
  <si>
    <t xml:space="preserve">   Der Status (offen / eingereicht / erstattet) wird dann automatisch gesetzt.</t>
  </si>
  <si>
    <t>6. „Monatsübersicht“: Jahr eintragen – Summen pro Monat erscheinen automatisch.</t>
  </si>
  <si>
    <t>7. „Abrechnung“: Zeitraum eintragen und ausdrucken. Als Anlage die Erfassung nach</t>
  </si>
  <si>
    <t xml:space="preserve">   Datum filtern und mit ausdrucken (Querformat, 1 Seite breit ist eingestellt).</t>
  </si>
  <si>
    <t>8. Die zwei Beispielzeilen in der Erfassung können gelöscht / überschrieben werden.</t>
  </si>
  <si>
    <t>Erfassung – Tätigkeiten, Ausgaben &amp; Fahrten</t>
  </si>
  <si>
    <t>Stunden gesamt</t>
  </si>
  <si>
    <t>Ausgaben gesamt</t>
  </si>
  <si>
    <t>Kilometer gesamt</t>
  </si>
  <si>
    <t>Fahrtkosten gesamt</t>
  </si>
  <si>
    <t>Erstattung gesamt</t>
  </si>
  <si>
    <t>davon noch offen</t>
  </si>
  <si>
    <t>davon erstattet</t>
  </si>
  <si>
    <t>Nr.</t>
  </si>
  <si>
    <t>Datum</t>
  </si>
  <si>
    <t>Was? / Bemerkung (Tätigkeit, Einkauf, Fahrt von–nach …)</t>
  </si>
  <si>
    <t>Stunden</t>
  </si>
  <si>
    <t>Ausgaben (€)</t>
  </si>
  <si>
    <t>Beleg-Nr.</t>
  </si>
  <si>
    <t>Kilometer</t>
  </si>
  <si>
    <t>abw. €/km (optional)</t>
  </si>
  <si>
    <t>Fahrtkosten (€)</t>
  </si>
  <si>
    <t>Erstattung gesamt (€)</t>
  </si>
  <si>
    <t>Eingereicht am</t>
  </si>
  <si>
    <t>Erstattet am</t>
  </si>
  <si>
    <t>Status</t>
  </si>
  <si>
    <t>Einkauf Getränke &amp; Becher für Sommerfest (Supermarkt)</t>
  </si>
  <si>
    <t>Q-001</t>
  </si>
  <si>
    <t>Fahrt Wohnung – Gemeindehaus, Aufbau Sommerfest (hin &amp; zurück)</t>
  </si>
  <si>
    <t>Monatsübersicht</t>
  </si>
  <si>
    <t>Jahr:</t>
  </si>
  <si>
    <t>Monat</t>
  </si>
  <si>
    <t>davon offen/eingereicht (€)</t>
  </si>
  <si>
    <t>davon erstattet (€)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</si>
  <si>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</si>
  <si>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</si>
  <si>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</si>
  <si>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</si>
  <si>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</si>
  <si>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</si>
  <si>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</si>
  <si>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</si>
  <si>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</si>
  <si>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</si>
  <si>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</si>
  <si>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</si>
  <si>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 Jahr</t>
  </si>
  <si>
    <t>Antrag auf Erstattung – Ehrenamt</t>
  </si>
  <si>
    <t>IBAN</t>
  </si>
  <si>
    <t>Abrechnungszeitraum von</t>
  </si>
  <si>
    <t>bis</t>
  </si>
  <si>
    <t>Anzahl Einträge</t>
  </si>
  <si>
    <t>Zeitaufwand (Stunden)</t>
  </si>
  <si>
    <t>Ausgaben lt. Quittungen</t>
  </si>
  <si>
    <t>Gefahrene Kilometer</t>
  </si>
  <si>
    <t>Fahrtkosten</t>
  </si>
  <si>
    <t>Erstattungsbetrag gesamt</t>
  </si>
  <si>
    <t>Die Einzelaufstellung (Blatt „Erfassung“, gefiltert auf den Zeitraum) und die Originalquittungen liegen bei.</t>
  </si>
  <si>
    <t>Ich bestätige die Richtigkeit der Angaben.</t>
  </si>
  <si>
    <t>______________________________</t>
  </si>
  <si>
    <t>Ort, Datum, Unterschrift Ehrenamtliche/r</t>
  </si>
  <si>
    <t>Geprüft / angewiesen (Datum, Unterschrift)</t>
  </si>
  <si>
    <t>Q-002</t>
  </si>
  <si>
    <t>Tischdeko gekauft</t>
  </si>
  <si>
    <t>Q-003</t>
  </si>
  <si>
    <t>Farbe für Wand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</si>
</sst>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&quot; €/km&quot;"/>
    <numFmt numFmtId="165" formatCode="#,##0.00&quot; h&quot;;;\-"/>
    <numFmt numFmtId="166" formatCode="#,##0.00&quot; €&quot;;\-#,##0.00&quot; €&quot;;\-"/>
    <numFmt numFmtId="167" formatCode="#,##0&quot; km&quot;;;\-"/>
    <numFmt numFmtId="168" formatCode="dd\.mm\.yyyy"/>
  </numFmts>
  <fonts count="13" x14ac:knownFonts="1">
    <font>
      <sz val="11"/>
      <color theme="1"/>
      <name val="Calibri"/>
      <family val="2"/>
      <charset val="1"/>
    </font>
    <font>
      <b/>
      <sz val="16"/>
      <color rgb="FF1F386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i/>
      <sz val="10"/>
      <color rgb="FF595959"/>
      <name val="Arial"/>
      <family val="2"/>
    </font>
    <font>
      <b/>
      <sz val="8"/>
      <color rgb="FF1F3864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8"/>
      <color rgb="FF5959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DDEBF7"/>
        <bgColor rgb="FFE2EFDA"/>
      </patternFill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5" fillId="0" borderId="0" xfId="0" applyFont="1"/>
    <xf numFmtId="0" fontId="6" fillId="3" borderId="0" xfId="0" applyFont="1" applyFill="1" applyAlignment="1">
      <alignment horizontal="center" wrapText="1"/>
    </xf>
    <xf numFmtId="165" fontId="7" fillId="3" borderId="0" xfId="0" applyNumberFormat="1" applyFont="1" applyFill="1" applyAlignment="1">
      <alignment horizontal="center"/>
    </xf>
    <xf numFmtId="166" fontId="7" fillId="3" borderId="0" xfId="0" applyNumberFormat="1" applyFont="1" applyFill="1" applyAlignment="1">
      <alignment horizontal="center"/>
    </xf>
    <xf numFmtId="167" fontId="7" fillId="3" borderId="0" xfId="0" applyNumberFormat="1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168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166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3" fontId="4" fillId="0" borderId="1" xfId="0" applyNumberFormat="1" applyFont="1" applyBorder="1" applyAlignment="1">
      <alignment vertical="top"/>
    </xf>
    <xf numFmtId="2" fontId="4" fillId="0" borderId="1" xfId="0" applyNumberFormat="1" applyFont="1" applyBorder="1" applyAlignment="1">
      <alignment vertical="top"/>
    </xf>
    <xf numFmtId="166" fontId="9" fillId="0" borderId="1" xfId="0" applyNumberFormat="1" applyFont="1" applyBorder="1" applyAlignment="1">
      <alignment vertical="top"/>
    </xf>
    <xf numFmtId="0" fontId="10" fillId="0" borderId="0" xfId="0" applyFont="1"/>
    <xf numFmtId="0" fontId="11" fillId="2" borderId="1" xfId="0" applyFont="1" applyFill="1" applyBorder="1"/>
    <xf numFmtId="49" fontId="3" fillId="0" borderId="1" xfId="0" applyNumberFormat="1" applyFont="1" applyBorder="1"/>
    <xf numFmtId="165" fontId="3" fillId="0" borderId="1" xfId="0" applyNumberFormat="1" applyFont="1" applyBorder="1"/>
    <xf numFmtId="166" fontId="3" fillId="0" borderId="1" xfId="0" applyNumberFormat="1" applyFont="1" applyBorder="1"/>
    <xf numFmtId="167" fontId="3" fillId="0" borderId="1" xfId="0" applyNumberFormat="1" applyFont="1" applyBorder="1"/>
    <xf numFmtId="49" fontId="10" fillId="3" borderId="1" xfId="0" applyNumberFormat="1" applyFont="1" applyFill="1" applyBorder="1"/>
    <xf numFmtId="165" fontId="10" fillId="3" borderId="1" xfId="0" applyNumberFormat="1" applyFont="1" applyFill="1" applyBorder="1"/>
    <xf numFmtId="166" fontId="10" fillId="3" borderId="1" xfId="0" applyNumberFormat="1" applyFont="1" applyFill="1" applyBorder="1"/>
    <xf numFmtId="167" fontId="10" fillId="3" borderId="1" xfId="0" applyNumberFormat="1" applyFont="1" applyFill="1" applyBorder="1"/>
    <xf numFmtId="168" fontId="4" fillId="2" borderId="1" xfId="0" applyNumberFormat="1" applyFont="1" applyFill="1" applyBorder="1" applyAlignment="1">
      <alignment horizontal="left"/>
    </xf>
    <xf numFmtId="1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6" fontId="2" fillId="3" borderId="1" xfId="0" applyNumberFormat="1" applyFont="1" applyFill="1" applyBorder="1"/>
    <xf numFmtId="0" fontId="12" fillId="0" borderId="0" xfId="0" applyFont="1"/>
  </cellXfs>
  <cellStyles count="1">
    <cellStyle name="Standard" xfId="0" builtinId="0"/>
  </cellStyles>
  <dxfs count="2">
    <dxf>
      <fill>
        <patternFill>
          <bgColor rgb="FFFCE4D6"/>
        </patternFill>
      </fill>
    </dxf>
    <dxf>
      <fill>
        <patternFill>
          <bgColor rgb="FFE2EF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showGridLines="0" zoomScaleNormal="100" workbookViewId="0">
      <selection activeCell="B4" sqref="B4"/>
    </sheetView>
  </sheetViews>
  <sheetFormatPr baseColWidth="10" defaultColWidth="8.7109375" defaultRowHeight="15" x14ac:dyDescent="0.25"/>
  <cols>
    <col min="1" max="1" width="34" customWidth="1"/>
    <col min="2" max="2" width="38" customWidth="1"/>
  </cols>
  <sheetData>
    <row r="1" spans="1:2" ht="20.25" x14ac:dyDescent="0.3">
      <c r="A1" s="1" t="s">
        <v>0</v>
      </c>
    </row>
    <row r="3" spans="1:2" ht="15.75" x14ac:dyDescent="0.25">
      <c r="A3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5">
        <v>0.3</v>
      </c>
    </row>
    <row r="7" spans="1:2" x14ac:dyDescent="0.25">
      <c r="A7" s="3" t="s">
        <v>7</v>
      </c>
      <c r="B7" s="4"/>
    </row>
    <row r="9" spans="1:2" ht="15.75" x14ac:dyDescent="0.25">
      <c r="A9" s="2" t="s">
        <v>8</v>
      </c>
    </row>
    <row r="10" spans="1:2" x14ac:dyDescent="0.25">
      <c r="A10" s="3" t="s">
        <v>9</v>
      </c>
    </row>
    <row r="11" spans="1:2" x14ac:dyDescent="0.25">
      <c r="A11" s="3" t="s">
        <v>10</v>
      </c>
    </row>
    <row r="12" spans="1:2" x14ac:dyDescent="0.25">
      <c r="A12" s="3" t="s">
        <v>11</v>
      </c>
    </row>
    <row r="13" spans="1:2" x14ac:dyDescent="0.25">
      <c r="A13" s="3" t="s">
        <v>12</v>
      </c>
    </row>
    <row r="14" spans="1:2" x14ac:dyDescent="0.25">
      <c r="A14" s="3" t="s">
        <v>13</v>
      </c>
    </row>
    <row r="15" spans="1:2" x14ac:dyDescent="0.25">
      <c r="A15" s="3" t="s">
        <v>14</v>
      </c>
    </row>
    <row r="16" spans="1:2" x14ac:dyDescent="0.25">
      <c r="A16" s="3" t="s">
        <v>15</v>
      </c>
    </row>
    <row r="17" spans="1:1" x14ac:dyDescent="0.25">
      <c r="A17" s="3" t="s">
        <v>16</v>
      </c>
    </row>
    <row r="18" spans="1:1" x14ac:dyDescent="0.25">
      <c r="A18" s="3" t="s">
        <v>17</v>
      </c>
    </row>
    <row r="19" spans="1:1" x14ac:dyDescent="0.25">
      <c r="A19" s="3" t="s">
        <v>18</v>
      </c>
    </row>
    <row r="20" spans="1:1" x14ac:dyDescent="0.25">
      <c r="A20" s="3" t="s">
        <v>19</v>
      </c>
    </row>
  </sheetData>
  <pageMargins left="0.75" right="0.75" top="1" bottom="1" header="0.511811023622047" footer="0.511811023622047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7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8" sqref="A8"/>
    </sheetView>
  </sheetViews>
  <sheetFormatPr baseColWidth="10" defaultColWidth="8.7109375" defaultRowHeight="15" x14ac:dyDescent="0.25"/>
  <cols>
    <col min="1" max="1" width="6" customWidth="1"/>
    <col min="2" max="2" width="12" customWidth="1"/>
    <col min="3" max="3" width="55" customWidth="1"/>
    <col min="4" max="4" width="10" customWidth="1"/>
    <col min="5" max="5" width="13" customWidth="1"/>
    <col min="6" max="6" width="10" customWidth="1"/>
    <col min="7" max="7" width="11" customWidth="1"/>
    <col min="8" max="8" width="12" customWidth="1"/>
    <col min="9" max="9" width="14" customWidth="1"/>
    <col min="10" max="10" width="15" customWidth="1"/>
    <col min="11" max="12" width="13" customWidth="1"/>
    <col min="13" max="13" width="12" customWidth="1"/>
  </cols>
  <sheetData>
    <row r="1" spans="1:13" ht="20.25" x14ac:dyDescent="0.3">
      <c r="A1" s="1" t="s">
        <v>20</v>
      </c>
    </row>
    <row r="2" spans="1:13" x14ac:dyDescent="0.25">
      <c r="A2" s="6" t="str">
        <f>Einstellungen!B4&amp;"  ·  "&amp;Einstellungen!B5&amp;"  ·  km-Pauschale: "&amp;FIXED(Einstellungen!B6,2)&amp;" €/km"</f>
        <v>Max Mustermann  ·  Beispielverein e.V.  ·  km-Pauschale: 0,30 €/km</v>
      </c>
    </row>
    <row r="4" spans="1:13" ht="24" customHeight="1" x14ac:dyDescent="0.25">
      <c r="D4" s="7" t="s">
        <v>21</v>
      </c>
      <c r="E4" s="7" t="s">
        <v>22</v>
      </c>
      <c r="G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</row>
    <row r="5" spans="1:13" x14ac:dyDescent="0.25">
      <c r="D5" s="8">
        <f>SUM(D8:D507)</f>
        <v>11</v>
      </c>
      <c r="E5" s="9">
        <f>SUM(E8:E507)</f>
        <v>109.47</v>
      </c>
      <c r="G5" s="10">
        <f>SUM(G8:G507)</f>
        <v>18</v>
      </c>
      <c r="I5" s="9">
        <f>SUM(I8:I507)</f>
        <v>5.3999999999999995</v>
      </c>
      <c r="J5" s="9">
        <f>SUM(J8:J507)</f>
        <v>114.87</v>
      </c>
      <c r="K5" s="9">
        <f>SUMIFS(J8:J507,M8:M507,"offen")+SUMIFS(J8:J507,M8:M507,"eingereicht")</f>
        <v>60.87</v>
      </c>
      <c r="L5" s="9">
        <f>SUMIFS(J8:J507,M8:M507,"erstattet")</f>
        <v>54</v>
      </c>
    </row>
    <row r="7" spans="1:13" ht="42" customHeight="1" x14ac:dyDescent="0.25">
      <c r="A7" s="11" t="s">
        <v>28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  <c r="G7" s="11" t="s">
        <v>34</v>
      </c>
      <c r="H7" s="11" t="s">
        <v>35</v>
      </c>
      <c r="I7" s="11" t="s">
        <v>36</v>
      </c>
      <c r="J7" s="11" t="s">
        <v>37</v>
      </c>
      <c r="K7" s="11" t="s">
        <v>38</v>
      </c>
      <c r="L7" s="11" t="s">
        <v>39</v>
      </c>
      <c r="M7" s="11" t="s">
        <v>40</v>
      </c>
    </row>
    <row r="8" spans="1:13" x14ac:dyDescent="0.25">
      <c r="A8" s="12">
        <f t="shared" ref="A8:A71" si="0">IF(OR(B8&lt;&gt;"",C8&lt;&gt;""),ROW()-7,"")</f>
        <v>1</v>
      </c>
      <c r="B8" s="13">
        <v>46268</v>
      </c>
      <c r="C8" s="14" t="s">
        <v>41</v>
      </c>
      <c r="D8" s="15">
        <v>1.5</v>
      </c>
      <c r="E8" s="16">
        <v>23.47</v>
      </c>
      <c r="F8" s="17" t="s">
        <v>42</v>
      </c>
      <c r="G8" s="18"/>
      <c r="H8" s="19"/>
      <c r="I8" s="20" t="str">
        <f>IF(G8="","",G8*IF(H8="",Einstellungen!$B$6,H8))</f>
        <v/>
      </c>
      <c r="J8" s="20">
        <f t="shared" ref="J8:J71" si="1">IF(AND(E8="",I8=""),"",N(E8)+N(I8))</f>
        <v>23.47</v>
      </c>
      <c r="K8" s="13"/>
      <c r="L8" s="13"/>
      <c r="M8" s="12" t="str">
        <f t="shared" ref="M8:M71" si="2">IF(J8="","",IF(L8&lt;&gt;"","erstattet",IF(K8&lt;&gt;"","eingereicht","offen")))</f>
        <v>offen</v>
      </c>
    </row>
    <row r="9" spans="1:13" ht="25.5" x14ac:dyDescent="0.25">
      <c r="A9" s="12">
        <f t="shared" si="0"/>
        <v>2</v>
      </c>
      <c r="B9" s="13">
        <v>46275</v>
      </c>
      <c r="C9" s="14" t="s">
        <v>43</v>
      </c>
      <c r="D9" s="15">
        <v>4</v>
      </c>
      <c r="E9" s="16"/>
      <c r="F9" s="17"/>
      <c r="G9" s="18">
        <v>18</v>
      </c>
      <c r="H9" s="19"/>
      <c r="I9" s="20">
        <f>IF(G9="","",G9*IF(H9="",Einstellungen!$B$6,H9))</f>
        <v>5.3999999999999995</v>
      </c>
      <c r="J9" s="20">
        <f t="shared" si="1"/>
        <v>5.3999999999999995</v>
      </c>
      <c r="K9" s="13"/>
      <c r="L9" s="13"/>
      <c r="M9" s="12" t="str">
        <f t="shared" si="2"/>
        <v>offen</v>
      </c>
    </row>
    <row r="10" spans="1:13" x14ac:dyDescent="0.25">
      <c r="A10" s="12">
        <v>3</v>
      </c>
      <c r="B10" s="13">
        <v>46277</v>
      </c>
      <c r="C10" s="14" t="s">
        <v>78</v>
      </c>
      <c r="D10" s="15">
        <v>3.5</v>
      </c>
      <c r="E10" s="16">
        <v>54</v>
      </c>
      <c r="F10" s="17" t="s">
        <v>77</v>
      </c>
      <c r="G10" s="18"/>
      <c r="H10" s="19"/>
      <c r="I10" s="20" t="str">
        <f>IF(G10="","",G10*IF(H10="",Einstellungen!$B$6,H10))</f>
        <v/>
      </c>
      <c r="J10" s="20">
        <f t="shared" si="1"/>
        <v>54</v>
      </c>
      <c r="K10" s="13">
        <v>46308</v>
      </c>
      <c r="L10" s="13">
        <v>46309</v>
      </c>
      <c r="M10" s="12" t="str">
        <f t="shared" si="2"/>
        <v>erstattet</v>
      </c>
    </row>
    <row r="11" spans="1:13" x14ac:dyDescent="0.25">
      <c r="A11" s="12">
        <v>4</v>
      </c>
      <c r="B11" s="13">
        <v>46279</v>
      </c>
      <c r="C11" s="14" t="s">
        <v>80</v>
      </c>
      <c r="D11" s="15">
        <v>2</v>
      </c>
      <c r="E11" s="16">
        <v>32</v>
      </c>
      <c r="F11" s="17" t="s">
        <v>79</v>
      </c>
      <c r="G11" s="18"/>
      <c r="H11" s="19"/>
      <c r="I11" s="20" t="str">
        <f>IF(G11="","",G11*IF(H11="",Einstellungen!$B$6,H11))</f>
        <v/>
      </c>
      <c r="J11" s="20">
        <f t="shared" si="1"/>
        <v>32</v>
      </c>
      <c r="K11" s="13">
        <v>46309</v>
      </c>
      <c r="L11" s="13"/>
      <c r="M11" s="12" t="str">
        <f t="shared" si="2"/>
        <v>eingereicht</v>
      </c>
    </row>
    <row r="12" spans="1:13" x14ac:dyDescent="0.25">
      <c r="A12" s="12" t="str">
        <f t="shared" si="0"/>
        <v/>
      </c>
      <c r="B12" s="13"/>
      <c r="C12" s="14"/>
      <c r="D12" s="15"/>
      <c r="E12" s="16"/>
      <c r="F12" s="17"/>
      <c r="G12" s="18"/>
      <c r="H12" s="19"/>
      <c r="I12" s="20" t="str">
        <f>IF(G12="","",G12*IF(H12="",Einstellungen!$B$6,H12))</f>
        <v/>
      </c>
      <c r="J12" s="20" t="str">
        <f t="shared" si="1"/>
        <v/>
      </c>
      <c r="K12" s="13"/>
      <c r="L12" s="13"/>
      <c r="M12" s="12" t="str">
        <f t="shared" si="2"/>
        <v/>
      </c>
    </row>
    <row r="13" spans="1:13" x14ac:dyDescent="0.25">
      <c r="A13" s="12" t="str">
        <f t="shared" si="0"/>
        <v/>
      </c>
      <c r="B13" s="13"/>
      <c r="C13" s="14"/>
      <c r="D13" s="15"/>
      <c r="E13" s="16"/>
      <c r="F13" s="17"/>
      <c r="G13" s="18"/>
      <c r="H13" s="19"/>
      <c r="I13" s="20" t="str">
        <f>IF(G13="","",G13*IF(H13="",Einstellungen!$B$6,H13))</f>
        <v/>
      </c>
      <c r="J13" s="20" t="str">
        <f t="shared" si="1"/>
        <v/>
      </c>
      <c r="K13" s="13"/>
      <c r="L13" s="13"/>
      <c r="M13" s="12" t="str">
        <f t="shared" si="2"/>
        <v/>
      </c>
    </row>
    <row r="14" spans="1:13" x14ac:dyDescent="0.25">
      <c r="A14" s="12" t="str">
        <f t="shared" si="0"/>
        <v/>
      </c>
      <c r="B14" s="13"/>
      <c r="C14" s="14"/>
      <c r="D14" s="15"/>
      <c r="E14" s="16"/>
      <c r="F14" s="17"/>
      <c r="G14" s="18"/>
      <c r="H14" s="19"/>
      <c r="I14" s="20" t="str">
        <f>IF(G14="","",G14*IF(H14="",Einstellungen!$B$6,H14))</f>
        <v/>
      </c>
      <c r="J14" s="20" t="str">
        <f t="shared" si="1"/>
        <v/>
      </c>
      <c r="K14" s="13"/>
      <c r="L14" s="13"/>
      <c r="M14" s="12" t="str">
        <f t="shared" si="2"/>
        <v/>
      </c>
    </row>
    <row r="15" spans="1:13" x14ac:dyDescent="0.25">
      <c r="A15" s="12" t="str">
        <f t="shared" si="0"/>
        <v/>
      </c>
      <c r="B15" s="13"/>
      <c r="C15" s="14"/>
      <c r="D15" s="15"/>
      <c r="E15" s="16"/>
      <c r="F15" s="17"/>
      <c r="G15" s="18"/>
      <c r="H15" s="19"/>
      <c r="I15" s="20" t="str">
        <f>IF(G15="","",G15*IF(H15="",Einstellungen!$B$6,H15))</f>
        <v/>
      </c>
      <c r="J15" s="20" t="str">
        <f t="shared" si="1"/>
        <v/>
      </c>
      <c r="K15" s="13"/>
      <c r="L15" s="13"/>
      <c r="M15" s="12" t="str">
        <f t="shared" si="2"/>
        <v/>
      </c>
    </row>
    <row r="16" spans="1:13" x14ac:dyDescent="0.25">
      <c r="A16" s="12" t="str">
        <f t="shared" si="0"/>
        <v/>
      </c>
      <c r="B16" s="13"/>
      <c r="C16" s="14"/>
      <c r="D16" s="15"/>
      <c r="E16" s="16"/>
      <c r="F16" s="17"/>
      <c r="G16" s="18"/>
      <c r="H16" s="19"/>
      <c r="I16" s="20" t="str">
        <f>IF(G16="","",G16*IF(H16="",Einstellungen!$B$6,H16))</f>
        <v/>
      </c>
      <c r="J16" s="20" t="str">
        <f t="shared" si="1"/>
        <v/>
      </c>
      <c r="K16" s="13"/>
      <c r="L16" s="13"/>
      <c r="M16" s="12" t="str">
        <f t="shared" si="2"/>
        <v/>
      </c>
    </row>
    <row r="17" spans="1:13" x14ac:dyDescent="0.25">
      <c r="A17" s="12" t="str">
        <f t="shared" si="0"/>
        <v/>
      </c>
      <c r="B17" s="13"/>
      <c r="C17" s="14"/>
      <c r="D17" s="15"/>
      <c r="E17" s="16"/>
      <c r="F17" s="17"/>
      <c r="G17" s="18"/>
      <c r="H17" s="19"/>
      <c r="I17" s="20" t="str">
        <f>IF(G17="","",G17*IF(H17="",Einstellungen!$B$6,H17))</f>
        <v/>
      </c>
      <c r="J17" s="20" t="str">
        <f t="shared" si="1"/>
        <v/>
      </c>
      <c r="K17" s="13"/>
      <c r="L17" s="13"/>
      <c r="M17" s="12" t="str">
        <f t="shared" si="2"/>
        <v/>
      </c>
    </row>
    <row r="18" spans="1:13" x14ac:dyDescent="0.25">
      <c r="A18" s="12" t="str">
        <f t="shared" si="0"/>
        <v/>
      </c>
      <c r="B18" s="13"/>
      <c r="C18" s="14"/>
      <c r="D18" s="15"/>
      <c r="E18" s="16"/>
      <c r="F18" s="17"/>
      <c r="G18" s="18"/>
      <c r="H18" s="19"/>
      <c r="I18" s="20" t="str">
        <f>IF(G18="","",G18*IF(H18="",Einstellungen!$B$6,H18))</f>
        <v/>
      </c>
      <c r="J18" s="20" t="str">
        <f t="shared" si="1"/>
        <v/>
      </c>
      <c r="K18" s="13"/>
      <c r="L18" s="13"/>
      <c r="M18" s="12" t="str">
        <f t="shared" si="2"/>
        <v/>
      </c>
    </row>
    <row r="19" spans="1:13" x14ac:dyDescent="0.25">
      <c r="A19" s="12" t="str">
        <f t="shared" si="0"/>
        <v/>
      </c>
      <c r="B19" s="13"/>
      <c r="C19" s="14"/>
      <c r="D19" s="15"/>
      <c r="E19" s="16"/>
      <c r="F19" s="17"/>
      <c r="G19" s="18"/>
      <c r="H19" s="19"/>
      <c r="I19" s="20" t="str">
        <f>IF(G19="","",G19*IF(H19="",Einstellungen!$B$6,H19))</f>
        <v/>
      </c>
      <c r="J19" s="20" t="str">
        <f t="shared" si="1"/>
        <v/>
      </c>
      <c r="K19" s="13"/>
      <c r="L19" s="13"/>
      <c r="M19" s="12" t="str">
        <f t="shared" si="2"/>
        <v/>
      </c>
    </row>
    <row r="20" spans="1:13" x14ac:dyDescent="0.25">
      <c r="A20" s="12" t="str">
        <f t="shared" si="0"/>
        <v/>
      </c>
      <c r="B20" s="13"/>
      <c r="C20" s="14"/>
      <c r="D20" s="15"/>
      <c r="E20" s="16"/>
      <c r="F20" s="17"/>
      <c r="G20" s="18"/>
      <c r="H20" s="19"/>
      <c r="I20" s="20" t="str">
        <f>IF(G20="","",G20*IF(H20="",Einstellungen!$B$6,H20))</f>
        <v/>
      </c>
      <c r="J20" s="20" t="str">
        <f t="shared" si="1"/>
        <v/>
      </c>
      <c r="K20" s="13"/>
      <c r="L20" s="13"/>
      <c r="M20" s="12" t="str">
        <f t="shared" si="2"/>
        <v/>
      </c>
    </row>
    <row r="21" spans="1:13" x14ac:dyDescent="0.25">
      <c r="A21" s="12" t="str">
        <f t="shared" si="0"/>
        <v/>
      </c>
      <c r="B21" s="13"/>
      <c r="C21" s="14"/>
      <c r="D21" s="15"/>
      <c r="E21" s="16"/>
      <c r="F21" s="17"/>
      <c r="G21" s="18"/>
      <c r="H21" s="19"/>
      <c r="I21" s="20" t="str">
        <f>IF(G21="","",G21*IF(H21="",Einstellungen!$B$6,H21))</f>
        <v/>
      </c>
      <c r="J21" s="20" t="str">
        <f t="shared" si="1"/>
        <v/>
      </c>
      <c r="K21" s="13"/>
      <c r="L21" s="13"/>
      <c r="M21" s="12" t="str">
        <f t="shared" si="2"/>
        <v/>
      </c>
    </row>
    <row r="22" spans="1:13" x14ac:dyDescent="0.25">
      <c r="A22" s="12" t="str">
        <f t="shared" si="0"/>
        <v/>
      </c>
      <c r="B22" s="13"/>
      <c r="C22" s="14"/>
      <c r="D22" s="15"/>
      <c r="E22" s="16"/>
      <c r="F22" s="17"/>
      <c r="G22" s="18"/>
      <c r="H22" s="19"/>
      <c r="I22" s="20" t="str">
        <f>IF(G22="","",G22*IF(H22="",Einstellungen!$B$6,H22))</f>
        <v/>
      </c>
      <c r="J22" s="20" t="str">
        <f t="shared" si="1"/>
        <v/>
      </c>
      <c r="K22" s="13"/>
      <c r="L22" s="13"/>
      <c r="M22" s="12" t="str">
        <f t="shared" si="2"/>
        <v/>
      </c>
    </row>
    <row r="23" spans="1:13" x14ac:dyDescent="0.25">
      <c r="A23" s="12" t="str">
        <f t="shared" si="0"/>
        <v/>
      </c>
      <c r="B23" s="13"/>
      <c r="C23" s="14"/>
      <c r="D23" s="15"/>
      <c r="E23" s="16"/>
      <c r="F23" s="17"/>
      <c r="G23" s="18"/>
      <c r="H23" s="19"/>
      <c r="I23" s="20" t="str">
        <f>IF(G23="","",G23*IF(H23="",Einstellungen!$B$6,H23))</f>
        <v/>
      </c>
      <c r="J23" s="20" t="str">
        <f t="shared" si="1"/>
        <v/>
      </c>
      <c r="K23" s="13"/>
      <c r="L23" s="13"/>
      <c r="M23" s="12" t="str">
        <f t="shared" si="2"/>
        <v/>
      </c>
    </row>
    <row r="24" spans="1:13" x14ac:dyDescent="0.25">
      <c r="A24" s="12" t="str">
        <f t="shared" si="0"/>
        <v/>
      </c>
      <c r="B24" s="13"/>
      <c r="C24" s="14"/>
      <c r="D24" s="15"/>
      <c r="E24" s="16"/>
      <c r="F24" s="17"/>
      <c r="G24" s="18"/>
      <c r="H24" s="19"/>
      <c r="I24" s="20" t="str">
        <f>IF(G24="","",G24*IF(H24="",Einstellungen!$B$6,H24))</f>
        <v/>
      </c>
      <c r="J24" s="20" t="str">
        <f t="shared" si="1"/>
        <v/>
      </c>
      <c r="K24" s="13"/>
      <c r="L24" s="13"/>
      <c r="M24" s="12" t="str">
        <f t="shared" si="2"/>
        <v/>
      </c>
    </row>
    <row r="25" spans="1:13" x14ac:dyDescent="0.25">
      <c r="A25" s="12" t="str">
        <f t="shared" si="0"/>
        <v/>
      </c>
      <c r="B25" s="13"/>
      <c r="C25" s="14"/>
      <c r="D25" s="15"/>
      <c r="E25" s="16"/>
      <c r="F25" s="17"/>
      <c r="G25" s="18"/>
      <c r="H25" s="19"/>
      <c r="I25" s="20" t="str">
        <f>IF(G25="","",G25*IF(H25="",Einstellungen!$B$6,H25))</f>
        <v/>
      </c>
      <c r="J25" s="20" t="str">
        <f t="shared" si="1"/>
        <v/>
      </c>
      <c r="K25" s="13"/>
      <c r="L25" s="13"/>
      <c r="M25" s="12" t="str">
        <f t="shared" si="2"/>
        <v/>
      </c>
    </row>
    <row r="26" spans="1:13" x14ac:dyDescent="0.25">
      <c r="A26" s="12" t="str">
        <f t="shared" si="0"/>
        <v/>
      </c>
      <c r="B26" s="13"/>
      <c r="C26" s="14"/>
      <c r="D26" s="15"/>
      <c r="E26" s="16"/>
      <c r="F26" s="17"/>
      <c r="G26" s="18"/>
      <c r="H26" s="19"/>
      <c r="I26" s="20" t="str">
        <f>IF(G26="","",G26*IF(H26="",Einstellungen!$B$6,H26))</f>
        <v/>
      </c>
      <c r="J26" s="20" t="str">
        <f t="shared" si="1"/>
        <v/>
      </c>
      <c r="K26" s="13"/>
      <c r="L26" s="13"/>
      <c r="M26" s="12" t="str">
        <f t="shared" si="2"/>
        <v/>
      </c>
    </row>
    <row r="27" spans="1:13" x14ac:dyDescent="0.25">
      <c r="A27" s="12" t="str">
        <f t="shared" si="0"/>
        <v/>
      </c>
      <c r="B27" s="13"/>
      <c r="C27" s="14"/>
      <c r="D27" s="15"/>
      <c r="E27" s="16"/>
      <c r="F27" s="17"/>
      <c r="G27" s="18"/>
      <c r="H27" s="19"/>
      <c r="I27" s="20" t="str">
        <f>IF(G27="","",G27*IF(H27="",Einstellungen!$B$6,H27))</f>
        <v/>
      </c>
      <c r="J27" s="20" t="str">
        <f t="shared" si="1"/>
        <v/>
      </c>
      <c r="K27" s="13"/>
      <c r="L27" s="13"/>
      <c r="M27" s="12" t="str">
        <f t="shared" si="2"/>
        <v/>
      </c>
    </row>
    <row r="28" spans="1:13" x14ac:dyDescent="0.25">
      <c r="A28" s="12" t="str">
        <f t="shared" si="0"/>
        <v/>
      </c>
      <c r="B28" s="13"/>
      <c r="C28" s="14"/>
      <c r="D28" s="15"/>
      <c r="E28" s="16"/>
      <c r="F28" s="17"/>
      <c r="G28" s="18"/>
      <c r="H28" s="19"/>
      <c r="I28" s="20" t="str">
        <f>IF(G28="","",G28*IF(H28="",Einstellungen!$B$6,H28))</f>
        <v/>
      </c>
      <c r="J28" s="20" t="str">
        <f t="shared" si="1"/>
        <v/>
      </c>
      <c r="K28" s="13"/>
      <c r="L28" s="13"/>
      <c r="M28" s="12" t="str">
        <f t="shared" si="2"/>
        <v/>
      </c>
    </row>
    <row r="29" spans="1:13" x14ac:dyDescent="0.25">
      <c r="A29" s="12" t="str">
        <f t="shared" si="0"/>
        <v/>
      </c>
      <c r="B29" s="13"/>
      <c r="C29" s="14"/>
      <c r="D29" s="15"/>
      <c r="E29" s="16"/>
      <c r="F29" s="17"/>
      <c r="G29" s="18"/>
      <c r="H29" s="19"/>
      <c r="I29" s="20" t="str">
        <f>IF(G29="","",G29*IF(H29="",Einstellungen!$B$6,H29))</f>
        <v/>
      </c>
      <c r="J29" s="20" t="str">
        <f t="shared" si="1"/>
        <v/>
      </c>
      <c r="K29" s="13"/>
      <c r="L29" s="13"/>
      <c r="M29" s="12" t="str">
        <f t="shared" si="2"/>
        <v/>
      </c>
    </row>
    <row r="30" spans="1:13" x14ac:dyDescent="0.25">
      <c r="A30" s="12" t="str">
        <f t="shared" si="0"/>
        <v/>
      </c>
      <c r="B30" s="13"/>
      <c r="C30" s="14"/>
      <c r="D30" s="15"/>
      <c r="E30" s="16"/>
      <c r="F30" s="17"/>
      <c r="G30" s="18"/>
      <c r="H30" s="19"/>
      <c r="I30" s="20" t="str">
        <f>IF(G30="","",G30*IF(H30="",Einstellungen!$B$6,H30))</f>
        <v/>
      </c>
      <c r="J30" s="20" t="str">
        <f t="shared" si="1"/>
        <v/>
      </c>
      <c r="K30" s="13"/>
      <c r="L30" s="13"/>
      <c r="M30" s="12" t="str">
        <f t="shared" si="2"/>
        <v/>
      </c>
    </row>
    <row r="31" spans="1:13" x14ac:dyDescent="0.25">
      <c r="A31" s="12" t="str">
        <f t="shared" si="0"/>
        <v/>
      </c>
      <c r="B31" s="13"/>
      <c r="C31" s="14"/>
      <c r="D31" s="15"/>
      <c r="E31" s="16"/>
      <c r="F31" s="17"/>
      <c r="G31" s="18"/>
      <c r="H31" s="19"/>
      <c r="I31" s="20" t="str">
        <f>IF(G31="","",G31*IF(H31="",Einstellungen!$B$6,H31))</f>
        <v/>
      </c>
      <c r="J31" s="20" t="str">
        <f t="shared" si="1"/>
        <v/>
      </c>
      <c r="K31" s="13"/>
      <c r="L31" s="13"/>
      <c r="M31" s="12" t="str">
        <f t="shared" si="2"/>
        <v/>
      </c>
    </row>
    <row r="32" spans="1:13" x14ac:dyDescent="0.25">
      <c r="A32" s="12" t="str">
        <f t="shared" si="0"/>
        <v/>
      </c>
      <c r="B32" s="13"/>
      <c r="C32" s="14"/>
      <c r="D32" s="15"/>
      <c r="E32" s="16"/>
      <c r="F32" s="17"/>
      <c r="G32" s="18"/>
      <c r="H32" s="19"/>
      <c r="I32" s="20" t="str">
        <f>IF(G32="","",G32*IF(H32="",Einstellungen!$B$6,H32))</f>
        <v/>
      </c>
      <c r="J32" s="20" t="str">
        <f t="shared" si="1"/>
        <v/>
      </c>
      <c r="K32" s="13"/>
      <c r="L32" s="13"/>
      <c r="M32" s="12" t="str">
        <f t="shared" si="2"/>
        <v/>
      </c>
    </row>
    <row r="33" spans="1:13" x14ac:dyDescent="0.25">
      <c r="A33" s="12" t="str">
        <f t="shared" si="0"/>
        <v/>
      </c>
      <c r="B33" s="13"/>
      <c r="C33" s="14"/>
      <c r="D33" s="15"/>
      <c r="E33" s="16"/>
      <c r="F33" s="17"/>
      <c r="G33" s="18"/>
      <c r="H33" s="19"/>
      <c r="I33" s="20" t="str">
        <f>IF(G33="","",G33*IF(H33="",Einstellungen!$B$6,H33))</f>
        <v/>
      </c>
      <c r="J33" s="20" t="str">
        <f t="shared" si="1"/>
        <v/>
      </c>
      <c r="K33" s="13"/>
      <c r="L33" s="13"/>
      <c r="M33" s="12" t="str">
        <f t="shared" si="2"/>
        <v/>
      </c>
    </row>
    <row r="34" spans="1:13" x14ac:dyDescent="0.25">
      <c r="A34" s="12" t="str">
        <f t="shared" si="0"/>
        <v/>
      </c>
      <c r="B34" s="13"/>
      <c r="C34" s="14"/>
      <c r="D34" s="15"/>
      <c r="E34" s="16"/>
      <c r="F34" s="17"/>
      <c r="G34" s="18"/>
      <c r="H34" s="19"/>
      <c r="I34" s="20" t="str">
        <f>IF(G34="","",G34*IF(H34="",Einstellungen!$B$6,H34))</f>
        <v/>
      </c>
      <c r="J34" s="20" t="str">
        <f t="shared" si="1"/>
        <v/>
      </c>
      <c r="K34" s="13"/>
      <c r="L34" s="13"/>
      <c r="M34" s="12" t="str">
        <f t="shared" si="2"/>
        <v/>
      </c>
    </row>
    <row r="35" spans="1:13" x14ac:dyDescent="0.25">
      <c r="A35" s="12" t="str">
        <f t="shared" si="0"/>
        <v/>
      </c>
      <c r="B35" s="13"/>
      <c r="C35" s="14"/>
      <c r="D35" s="15"/>
      <c r="E35" s="16"/>
      <c r="F35" s="17"/>
      <c r="G35" s="18"/>
      <c r="H35" s="19"/>
      <c r="I35" s="20" t="str">
        <f>IF(G35="","",G35*IF(H35="",Einstellungen!$B$6,H35))</f>
        <v/>
      </c>
      <c r="J35" s="20" t="str">
        <f t="shared" si="1"/>
        <v/>
      </c>
      <c r="K35" s="13"/>
      <c r="L35" s="13"/>
      <c r="M35" s="12" t="str">
        <f t="shared" si="2"/>
        <v/>
      </c>
    </row>
    <row r="36" spans="1:13" x14ac:dyDescent="0.25">
      <c r="A36" s="12" t="str">
        <f t="shared" si="0"/>
        <v/>
      </c>
      <c r="B36" s="13"/>
      <c r="C36" s="14"/>
      <c r="D36" s="15"/>
      <c r="E36" s="16"/>
      <c r="F36" s="17"/>
      <c r="G36" s="18"/>
      <c r="H36" s="19"/>
      <c r="I36" s="20" t="str">
        <f>IF(G36="","",G36*IF(H36="",Einstellungen!$B$6,H36))</f>
        <v/>
      </c>
      <c r="J36" s="20" t="str">
        <f t="shared" si="1"/>
        <v/>
      </c>
      <c r="K36" s="13"/>
      <c r="L36" s="13"/>
      <c r="M36" s="12" t="str">
        <f t="shared" si="2"/>
        <v/>
      </c>
    </row>
    <row r="37" spans="1:13" x14ac:dyDescent="0.25">
      <c r="A37" s="12" t="str">
        <f t="shared" si="0"/>
        <v/>
      </c>
      <c r="B37" s="13"/>
      <c r="C37" s="14"/>
      <c r="D37" s="15"/>
      <c r="E37" s="16"/>
      <c r="F37" s="17"/>
      <c r="G37" s="18"/>
      <c r="H37" s="19"/>
      <c r="I37" s="20" t="str">
        <f>IF(G37="","",G37*IF(H37="",Einstellungen!$B$6,H37))</f>
        <v/>
      </c>
      <c r="J37" s="20" t="str">
        <f t="shared" si="1"/>
        <v/>
      </c>
      <c r="K37" s="13"/>
      <c r="L37" s="13"/>
      <c r="M37" s="12" t="str">
        <f t="shared" si="2"/>
        <v/>
      </c>
    </row>
    <row r="38" spans="1:13" x14ac:dyDescent="0.25">
      <c r="A38" s="12" t="str">
        <f t="shared" si="0"/>
        <v/>
      </c>
      <c r="B38" s="13"/>
      <c r="C38" s="14"/>
      <c r="D38" s="15"/>
      <c r="E38" s="16"/>
      <c r="F38" s="17"/>
      <c r="G38" s="18"/>
      <c r="H38" s="19"/>
      <c r="I38" s="20" t="str">
        <f>IF(G38="","",G38*IF(H38="",Einstellungen!$B$6,H38))</f>
        <v/>
      </c>
      <c r="J38" s="20" t="str">
        <f t="shared" si="1"/>
        <v/>
      </c>
      <c r="K38" s="13"/>
      <c r="L38" s="13"/>
      <c r="M38" s="12" t="str">
        <f t="shared" si="2"/>
        <v/>
      </c>
    </row>
    <row r="39" spans="1:13" x14ac:dyDescent="0.25">
      <c r="A39" s="12" t="str">
        <f t="shared" si="0"/>
        <v/>
      </c>
      <c r="B39" s="13"/>
      <c r="C39" s="14"/>
      <c r="D39" s="15"/>
      <c r="E39" s="16"/>
      <c r="F39" s="17"/>
      <c r="G39" s="18"/>
      <c r="H39" s="19"/>
      <c r="I39" s="20" t="str">
        <f>IF(G39="","",G39*IF(H39="",Einstellungen!$B$6,H39))</f>
        <v/>
      </c>
      <c r="J39" s="20" t="str">
        <f t="shared" si="1"/>
        <v/>
      </c>
      <c r="K39" s="13"/>
      <c r="L39" s="13"/>
      <c r="M39" s="12" t="str">
        <f t="shared" si="2"/>
        <v/>
      </c>
    </row>
    <row r="40" spans="1:13" x14ac:dyDescent="0.25">
      <c r="A40" s="12" t="str">
        <f t="shared" si="0"/>
        <v/>
      </c>
      <c r="B40" s="13"/>
      <c r="C40" s="14"/>
      <c r="D40" s="15"/>
      <c r="E40" s="16"/>
      <c r="F40" s="17"/>
      <c r="G40" s="18"/>
      <c r="H40" s="19"/>
      <c r="I40" s="20" t="str">
        <f>IF(G40="","",G40*IF(H40="",Einstellungen!$B$6,H40))</f>
        <v/>
      </c>
      <c r="J40" s="20" t="str">
        <f t="shared" si="1"/>
        <v/>
      </c>
      <c r="K40" s="13"/>
      <c r="L40" s="13"/>
      <c r="M40" s="12" t="str">
        <f t="shared" si="2"/>
        <v/>
      </c>
    </row>
    <row r="41" spans="1:13" x14ac:dyDescent="0.25">
      <c r="A41" s="12" t="str">
        <f t="shared" si="0"/>
        <v/>
      </c>
      <c r="B41" s="13"/>
      <c r="C41" s="14"/>
      <c r="D41" s="15"/>
      <c r="E41" s="16"/>
      <c r="F41" s="17"/>
      <c r="G41" s="18"/>
      <c r="H41" s="19"/>
      <c r="I41" s="20" t="str">
        <f>IF(G41="","",G41*IF(H41="",Einstellungen!$B$6,H41))</f>
        <v/>
      </c>
      <c r="J41" s="20" t="str">
        <f t="shared" si="1"/>
        <v/>
      </c>
      <c r="K41" s="13"/>
      <c r="L41" s="13"/>
      <c r="M41" s="12" t="str">
        <f t="shared" si="2"/>
        <v/>
      </c>
    </row>
    <row r="42" spans="1:13" x14ac:dyDescent="0.25">
      <c r="A42" s="12" t="str">
        <f t="shared" si="0"/>
        <v/>
      </c>
      <c r="B42" s="13"/>
      <c r="C42" s="14"/>
      <c r="D42" s="15"/>
      <c r="E42" s="16"/>
      <c r="F42" s="17"/>
      <c r="G42" s="18"/>
      <c r="H42" s="19"/>
      <c r="I42" s="20" t="str">
        <f>IF(G42="","",G42*IF(H42="",Einstellungen!$B$6,H42))</f>
        <v/>
      </c>
      <c r="J42" s="20" t="str">
        <f t="shared" si="1"/>
        <v/>
      </c>
      <c r="K42" s="13"/>
      <c r="L42" s="13"/>
      <c r="M42" s="12" t="str">
        <f t="shared" si="2"/>
        <v/>
      </c>
    </row>
    <row r="43" spans="1:13" x14ac:dyDescent="0.25">
      <c r="A43" s="12" t="str">
        <f t="shared" si="0"/>
        <v/>
      </c>
      <c r="B43" s="13"/>
      <c r="C43" s="14"/>
      <c r="D43" s="15"/>
      <c r="E43" s="16"/>
      <c r="F43" s="17"/>
      <c r="G43" s="18"/>
      <c r="H43" s="19"/>
      <c r="I43" s="20" t="str">
        <f>IF(G43="","",G43*IF(H43="",Einstellungen!$B$6,H43))</f>
        <v/>
      </c>
      <c r="J43" s="20" t="str">
        <f t="shared" si="1"/>
        <v/>
      </c>
      <c r="K43" s="13"/>
      <c r="L43" s="13"/>
      <c r="M43" s="12" t="str">
        <f t="shared" si="2"/>
        <v/>
      </c>
    </row>
    <row r="44" spans="1:13" x14ac:dyDescent="0.25">
      <c r="A44" s="12" t="str">
        <f t="shared" si="0"/>
        <v/>
      </c>
      <c r="B44" s="13"/>
      <c r="C44" s="14"/>
      <c r="D44" s="15"/>
      <c r="E44" s="16"/>
      <c r="F44" s="17"/>
      <c r="G44" s="18"/>
      <c r="H44" s="19"/>
      <c r="I44" s="20" t="str">
        <f>IF(G44="","",G44*IF(H44="",Einstellungen!$B$6,H44))</f>
        <v/>
      </c>
      <c r="J44" s="20" t="str">
        <f t="shared" si="1"/>
        <v/>
      </c>
      <c r="K44" s="13"/>
      <c r="L44" s="13"/>
      <c r="M44" s="12" t="str">
        <f t="shared" si="2"/>
        <v/>
      </c>
    </row>
    <row r="45" spans="1:13" x14ac:dyDescent="0.25">
      <c r="A45" s="12" t="str">
        <f t="shared" si="0"/>
        <v/>
      </c>
      <c r="B45" s="13"/>
      <c r="C45" s="14"/>
      <c r="D45" s="15"/>
      <c r="E45" s="16"/>
      <c r="F45" s="17"/>
      <c r="G45" s="18"/>
      <c r="H45" s="19"/>
      <c r="I45" s="20" t="str">
        <f>IF(G45="","",G45*IF(H45="",Einstellungen!$B$6,H45))</f>
        <v/>
      </c>
      <c r="J45" s="20" t="str">
        <f t="shared" si="1"/>
        <v/>
      </c>
      <c r="K45" s="13"/>
      <c r="L45" s="13"/>
      <c r="M45" s="12" t="str">
        <f t="shared" si="2"/>
        <v/>
      </c>
    </row>
    <row r="46" spans="1:13" x14ac:dyDescent="0.25">
      <c r="A46" s="12" t="str">
        <f t="shared" si="0"/>
        <v/>
      </c>
      <c r="B46" s="13"/>
      <c r="C46" s="14"/>
      <c r="D46" s="15"/>
      <c r="E46" s="16"/>
      <c r="F46" s="17"/>
      <c r="G46" s="18"/>
      <c r="H46" s="19"/>
      <c r="I46" s="20" t="str">
        <f>IF(G46="","",G46*IF(H46="",Einstellungen!$B$6,H46))</f>
        <v/>
      </c>
      <c r="J46" s="20" t="str">
        <f t="shared" si="1"/>
        <v/>
      </c>
      <c r="K46" s="13"/>
      <c r="L46" s="13"/>
      <c r="M46" s="12" t="str">
        <f t="shared" si="2"/>
        <v/>
      </c>
    </row>
    <row r="47" spans="1:13" x14ac:dyDescent="0.25">
      <c r="A47" s="12" t="str">
        <f t="shared" si="0"/>
        <v/>
      </c>
      <c r="B47" s="13"/>
      <c r="C47" s="14"/>
      <c r="D47" s="15"/>
      <c r="E47" s="16"/>
      <c r="F47" s="17"/>
      <c r="G47" s="18"/>
      <c r="H47" s="19"/>
      <c r="I47" s="20" t="str">
        <f>IF(G47="","",G47*IF(H47="",Einstellungen!$B$6,H47))</f>
        <v/>
      </c>
      <c r="J47" s="20" t="str">
        <f t="shared" si="1"/>
        <v/>
      </c>
      <c r="K47" s="13"/>
      <c r="L47" s="13"/>
      <c r="M47" s="12" t="str">
        <f t="shared" si="2"/>
        <v/>
      </c>
    </row>
    <row r="48" spans="1:13" x14ac:dyDescent="0.25">
      <c r="A48" s="12" t="str">
        <f t="shared" si="0"/>
        <v/>
      </c>
      <c r="B48" s="13"/>
      <c r="C48" s="14"/>
      <c r="D48" s="15"/>
      <c r="E48" s="16"/>
      <c r="F48" s="17"/>
      <c r="G48" s="18"/>
      <c r="H48" s="19"/>
      <c r="I48" s="20" t="str">
        <f>IF(G48="","",G48*IF(H48="",Einstellungen!$B$6,H48))</f>
        <v/>
      </c>
      <c r="J48" s="20" t="str">
        <f t="shared" si="1"/>
        <v/>
      </c>
      <c r="K48" s="13"/>
      <c r="L48" s="13"/>
      <c r="M48" s="12" t="str">
        <f t="shared" si="2"/>
        <v/>
      </c>
    </row>
    <row r="49" spans="1:13" x14ac:dyDescent="0.25">
      <c r="A49" s="12" t="str">
        <f t="shared" si="0"/>
        <v/>
      </c>
      <c r="B49" s="13"/>
      <c r="C49" s="14"/>
      <c r="D49" s="15"/>
      <c r="E49" s="16"/>
      <c r="F49" s="17"/>
      <c r="G49" s="18"/>
      <c r="H49" s="19"/>
      <c r="I49" s="20" t="str">
        <f>IF(G49="","",G49*IF(H49="",Einstellungen!$B$6,H49))</f>
        <v/>
      </c>
      <c r="J49" s="20" t="str">
        <f t="shared" si="1"/>
        <v/>
      </c>
      <c r="K49" s="13"/>
      <c r="L49" s="13"/>
      <c r="M49" s="12" t="str">
        <f t="shared" si="2"/>
        <v/>
      </c>
    </row>
    <row r="50" spans="1:13" x14ac:dyDescent="0.25">
      <c r="A50" s="12" t="str">
        <f t="shared" si="0"/>
        <v/>
      </c>
      <c r="B50" s="13"/>
      <c r="C50" s="14"/>
      <c r="D50" s="15"/>
      <c r="E50" s="16"/>
      <c r="F50" s="17"/>
      <c r="G50" s="18"/>
      <c r="H50" s="19"/>
      <c r="I50" s="20" t="str">
        <f>IF(G50="","",G50*IF(H50="",Einstellungen!$B$6,H50))</f>
        <v/>
      </c>
      <c r="J50" s="20" t="str">
        <f t="shared" si="1"/>
        <v/>
      </c>
      <c r="K50" s="13"/>
      <c r="L50" s="13"/>
      <c r="M50" s="12" t="str">
        <f t="shared" si="2"/>
        <v/>
      </c>
    </row>
    <row r="51" spans="1:13" x14ac:dyDescent="0.25">
      <c r="A51" s="12" t="str">
        <f t="shared" si="0"/>
        <v/>
      </c>
      <c r="B51" s="13"/>
      <c r="C51" s="14"/>
      <c r="D51" s="15"/>
      <c r="E51" s="16"/>
      <c r="F51" s="17"/>
      <c r="G51" s="18"/>
      <c r="H51" s="19"/>
      <c r="I51" s="20" t="str">
        <f>IF(G51="","",G51*IF(H51="",Einstellungen!$B$6,H51))</f>
        <v/>
      </c>
      <c r="J51" s="20" t="str">
        <f t="shared" si="1"/>
        <v/>
      </c>
      <c r="K51" s="13"/>
      <c r="L51" s="13"/>
      <c r="M51" s="12" t="str">
        <f t="shared" si="2"/>
        <v/>
      </c>
    </row>
    <row r="52" spans="1:13" x14ac:dyDescent="0.25">
      <c r="A52" s="12" t="str">
        <f t="shared" si="0"/>
        <v/>
      </c>
      <c r="B52" s="13"/>
      <c r="C52" s="14"/>
      <c r="D52" s="15"/>
      <c r="E52" s="16"/>
      <c r="F52" s="17"/>
      <c r="G52" s="18"/>
      <c r="H52" s="19"/>
      <c r="I52" s="20" t="str">
        <f>IF(G52="","",G52*IF(H52="",Einstellungen!$B$6,H52))</f>
        <v/>
      </c>
      <c r="J52" s="20" t="str">
        <f t="shared" si="1"/>
        <v/>
      </c>
      <c r="K52" s="13"/>
      <c r="L52" s="13"/>
      <c r="M52" s="12" t="str">
        <f t="shared" si="2"/>
        <v/>
      </c>
    </row>
    <row r="53" spans="1:13" x14ac:dyDescent="0.25">
      <c r="A53" s="12" t="str">
        <f t="shared" si="0"/>
        <v/>
      </c>
      <c r="B53" s="13"/>
      <c r="C53" s="14"/>
      <c r="D53" s="15"/>
      <c r="E53" s="16"/>
      <c r="F53" s="17"/>
      <c r="G53" s="18"/>
      <c r="H53" s="19"/>
      <c r="I53" s="20" t="str">
        <f>IF(G53="","",G53*IF(H53="",Einstellungen!$B$6,H53))</f>
        <v/>
      </c>
      <c r="J53" s="20" t="str">
        <f t="shared" si="1"/>
        <v/>
      </c>
      <c r="K53" s="13"/>
      <c r="L53" s="13"/>
      <c r="M53" s="12" t="str">
        <f t="shared" si="2"/>
        <v/>
      </c>
    </row>
    <row r="54" spans="1:13" x14ac:dyDescent="0.25">
      <c r="A54" s="12" t="str">
        <f t="shared" si="0"/>
        <v/>
      </c>
      <c r="B54" s="13"/>
      <c r="C54" s="14"/>
      <c r="D54" s="15"/>
      <c r="E54" s="16"/>
      <c r="F54" s="17"/>
      <c r="G54" s="18"/>
      <c r="H54" s="19"/>
      <c r="I54" s="20" t="str">
        <f>IF(G54="","",G54*IF(H54="",Einstellungen!$B$6,H54))</f>
        <v/>
      </c>
      <c r="J54" s="20" t="str">
        <f t="shared" si="1"/>
        <v/>
      </c>
      <c r="K54" s="13"/>
      <c r="L54" s="13"/>
      <c r="M54" s="12" t="str">
        <f t="shared" si="2"/>
        <v/>
      </c>
    </row>
    <row r="55" spans="1:13" x14ac:dyDescent="0.25">
      <c r="A55" s="12" t="str">
        <f t="shared" si="0"/>
        <v/>
      </c>
      <c r="B55" s="13"/>
      <c r="C55" s="14"/>
      <c r="D55" s="15"/>
      <c r="E55" s="16"/>
      <c r="F55" s="17"/>
      <c r="G55" s="18"/>
      <c r="H55" s="19"/>
      <c r="I55" s="20" t="str">
        <f>IF(G55="","",G55*IF(H55="",Einstellungen!$B$6,H55))</f>
        <v/>
      </c>
      <c r="J55" s="20" t="str">
        <f t="shared" si="1"/>
        <v/>
      </c>
      <c r="K55" s="13"/>
      <c r="L55" s="13"/>
      <c r="M55" s="12" t="str">
        <f t="shared" si="2"/>
        <v/>
      </c>
    </row>
    <row r="56" spans="1:13" x14ac:dyDescent="0.25">
      <c r="A56" s="12" t="str">
        <f t="shared" si="0"/>
        <v/>
      </c>
      <c r="B56" s="13"/>
      <c r="C56" s="14"/>
      <c r="D56" s="15"/>
      <c r="E56" s="16"/>
      <c r="F56" s="17"/>
      <c r="G56" s="18"/>
      <c r="H56" s="19"/>
      <c r="I56" s="20" t="str">
        <f>IF(G56="","",G56*IF(H56="",Einstellungen!$B$6,H56))</f>
        <v/>
      </c>
      <c r="J56" s="20" t="str">
        <f t="shared" si="1"/>
        <v/>
      </c>
      <c r="K56" s="13"/>
      <c r="L56" s="13"/>
      <c r="M56" s="12" t="str">
        <f t="shared" si="2"/>
        <v/>
      </c>
    </row>
    <row r="57" spans="1:13" x14ac:dyDescent="0.25">
      <c r="A57" s="12" t="str">
        <f t="shared" si="0"/>
        <v/>
      </c>
      <c r="B57" s="13"/>
      <c r="C57" s="14"/>
      <c r="D57" s="15"/>
      <c r="E57" s="16"/>
      <c r="F57" s="17"/>
      <c r="G57" s="18"/>
      <c r="H57" s="19"/>
      <c r="I57" s="20" t="str">
        <f>IF(G57="","",G57*IF(H57="",Einstellungen!$B$6,H57))</f>
        <v/>
      </c>
      <c r="J57" s="20" t="str">
        <f t="shared" si="1"/>
        <v/>
      </c>
      <c r="K57" s="13"/>
      <c r="L57" s="13"/>
      <c r="M57" s="12" t="str">
        <f t="shared" si="2"/>
        <v/>
      </c>
    </row>
    <row r="58" spans="1:13" x14ac:dyDescent="0.25">
      <c r="A58" s="12" t="str">
        <f t="shared" si="0"/>
        <v/>
      </c>
      <c r="B58" s="13"/>
      <c r="C58" s="14"/>
      <c r="D58" s="15"/>
      <c r="E58" s="16"/>
      <c r="F58" s="17"/>
      <c r="G58" s="18"/>
      <c r="H58" s="19"/>
      <c r="I58" s="20" t="str">
        <f>IF(G58="","",G58*IF(H58="",Einstellungen!$B$6,H58))</f>
        <v/>
      </c>
      <c r="J58" s="20" t="str">
        <f t="shared" si="1"/>
        <v/>
      </c>
      <c r="K58" s="13"/>
      <c r="L58" s="13"/>
      <c r="M58" s="12" t="str">
        <f t="shared" si="2"/>
        <v/>
      </c>
    </row>
    <row r="59" spans="1:13" x14ac:dyDescent="0.25">
      <c r="A59" s="12" t="str">
        <f t="shared" si="0"/>
        <v/>
      </c>
      <c r="B59" s="13"/>
      <c r="C59" s="14"/>
      <c r="D59" s="15"/>
      <c r="E59" s="16"/>
      <c r="F59" s="17"/>
      <c r="G59" s="18"/>
      <c r="H59" s="19"/>
      <c r="I59" s="20" t="str">
        <f>IF(G59="","",G59*IF(H59="",Einstellungen!$B$6,H59))</f>
        <v/>
      </c>
      <c r="J59" s="20" t="str">
        <f t="shared" si="1"/>
        <v/>
      </c>
      <c r="K59" s="13"/>
      <c r="L59" s="13"/>
      <c r="M59" s="12" t="str">
        <f t="shared" si="2"/>
        <v/>
      </c>
    </row>
    <row r="60" spans="1:13" x14ac:dyDescent="0.25">
      <c r="A60" s="12" t="str">
        <f t="shared" si="0"/>
        <v/>
      </c>
      <c r="B60" s="13"/>
      <c r="C60" s="14"/>
      <c r="D60" s="15"/>
      <c r="E60" s="16"/>
      <c r="F60" s="17"/>
      <c r="G60" s="18"/>
      <c r="H60" s="19"/>
      <c r="I60" s="20" t="str">
        <f>IF(G60="","",G60*IF(H60="",Einstellungen!$B$6,H60))</f>
        <v/>
      </c>
      <c r="J60" s="20" t="str">
        <f t="shared" si="1"/>
        <v/>
      </c>
      <c r="K60" s="13"/>
      <c r="L60" s="13"/>
      <c r="M60" s="12" t="str">
        <f t="shared" si="2"/>
        <v/>
      </c>
    </row>
    <row r="61" spans="1:13" x14ac:dyDescent="0.25">
      <c r="A61" s="12" t="str">
        <f t="shared" si="0"/>
        <v/>
      </c>
      <c r="B61" s="13"/>
      <c r="C61" s="14"/>
      <c r="D61" s="15"/>
      <c r="E61" s="16"/>
      <c r="F61" s="17"/>
      <c r="G61" s="18"/>
      <c r="H61" s="19"/>
      <c r="I61" s="20" t="str">
        <f>IF(G61="","",G61*IF(H61="",Einstellungen!$B$6,H61))</f>
        <v/>
      </c>
      <c r="J61" s="20" t="str">
        <f t="shared" si="1"/>
        <v/>
      </c>
      <c r="K61" s="13"/>
      <c r="L61" s="13"/>
      <c r="M61" s="12" t="str">
        <f t="shared" si="2"/>
        <v/>
      </c>
    </row>
    <row r="62" spans="1:13" x14ac:dyDescent="0.25">
      <c r="A62" s="12" t="str">
        <f t="shared" si="0"/>
        <v/>
      </c>
      <c r="B62" s="13"/>
      <c r="C62" s="14"/>
      <c r="D62" s="15"/>
      <c r="E62" s="16"/>
      <c r="F62" s="17"/>
      <c r="G62" s="18"/>
      <c r="H62" s="19"/>
      <c r="I62" s="20" t="str">
        <f>IF(G62="","",G62*IF(H62="",Einstellungen!$B$6,H62))</f>
        <v/>
      </c>
      <c r="J62" s="20" t="str">
        <f t="shared" si="1"/>
        <v/>
      </c>
      <c r="K62" s="13"/>
      <c r="L62" s="13"/>
      <c r="M62" s="12" t="str">
        <f t="shared" si="2"/>
        <v/>
      </c>
    </row>
    <row r="63" spans="1:13" x14ac:dyDescent="0.25">
      <c r="A63" s="12" t="str">
        <f t="shared" si="0"/>
        <v/>
      </c>
      <c r="B63" s="13"/>
      <c r="C63" s="14"/>
      <c r="D63" s="15"/>
      <c r="E63" s="16"/>
      <c r="F63" s="17"/>
      <c r="G63" s="18"/>
      <c r="H63" s="19"/>
      <c r="I63" s="20" t="str">
        <f>IF(G63="","",G63*IF(H63="",Einstellungen!$B$6,H63))</f>
        <v/>
      </c>
      <c r="J63" s="20" t="str">
        <f t="shared" si="1"/>
        <v/>
      </c>
      <c r="K63" s="13"/>
      <c r="L63" s="13"/>
      <c r="M63" s="12" t="str">
        <f t="shared" si="2"/>
        <v/>
      </c>
    </row>
    <row r="64" spans="1:13" x14ac:dyDescent="0.25">
      <c r="A64" s="12" t="str">
        <f t="shared" si="0"/>
        <v/>
      </c>
      <c r="B64" s="13"/>
      <c r="C64" s="14"/>
      <c r="D64" s="15"/>
      <c r="E64" s="16"/>
      <c r="F64" s="17"/>
      <c r="G64" s="18"/>
      <c r="H64" s="19"/>
      <c r="I64" s="20" t="str">
        <f>IF(G64="","",G64*IF(H64="",Einstellungen!$B$6,H64))</f>
        <v/>
      </c>
      <c r="J64" s="20" t="str">
        <f t="shared" si="1"/>
        <v/>
      </c>
      <c r="K64" s="13"/>
      <c r="L64" s="13"/>
      <c r="M64" s="12" t="str">
        <f t="shared" si="2"/>
        <v/>
      </c>
    </row>
    <row r="65" spans="1:13" x14ac:dyDescent="0.25">
      <c r="A65" s="12" t="str">
        <f t="shared" si="0"/>
        <v/>
      </c>
      <c r="B65" s="13"/>
      <c r="C65" s="14"/>
      <c r="D65" s="15"/>
      <c r="E65" s="16"/>
      <c r="F65" s="17"/>
      <c r="G65" s="18"/>
      <c r="H65" s="19"/>
      <c r="I65" s="20" t="str">
        <f>IF(G65="","",G65*IF(H65="",Einstellungen!$B$6,H65))</f>
        <v/>
      </c>
      <c r="J65" s="20" t="str">
        <f t="shared" si="1"/>
        <v/>
      </c>
      <c r="K65" s="13"/>
      <c r="L65" s="13"/>
      <c r="M65" s="12" t="str">
        <f t="shared" si="2"/>
        <v/>
      </c>
    </row>
    <row r="66" spans="1:13" x14ac:dyDescent="0.25">
      <c r="A66" s="12" t="str">
        <f t="shared" si="0"/>
        <v/>
      </c>
      <c r="B66" s="13"/>
      <c r="C66" s="14"/>
      <c r="D66" s="15"/>
      <c r="E66" s="16"/>
      <c r="F66" s="17"/>
      <c r="G66" s="18"/>
      <c r="H66" s="19"/>
      <c r="I66" s="20" t="str">
        <f>IF(G66="","",G66*IF(H66="",Einstellungen!$B$6,H66))</f>
        <v/>
      </c>
      <c r="J66" s="20" t="str">
        <f t="shared" si="1"/>
        <v/>
      </c>
      <c r="K66" s="13"/>
      <c r="L66" s="13"/>
      <c r="M66" s="12" t="str">
        <f t="shared" si="2"/>
        <v/>
      </c>
    </row>
    <row r="67" spans="1:13" x14ac:dyDescent="0.25">
      <c r="A67" s="12" t="str">
        <f t="shared" si="0"/>
        <v/>
      </c>
      <c r="B67" s="13"/>
      <c r="C67" s="14"/>
      <c r="D67" s="15"/>
      <c r="E67" s="16"/>
      <c r="F67" s="17"/>
      <c r="G67" s="18"/>
      <c r="H67" s="19"/>
      <c r="I67" s="20" t="str">
        <f>IF(G67="","",G67*IF(H67="",Einstellungen!$B$6,H67))</f>
        <v/>
      </c>
      <c r="J67" s="20" t="str">
        <f t="shared" si="1"/>
        <v/>
      </c>
      <c r="K67" s="13"/>
      <c r="L67" s="13"/>
      <c r="M67" s="12" t="str">
        <f t="shared" si="2"/>
        <v/>
      </c>
    </row>
    <row r="68" spans="1:13" x14ac:dyDescent="0.25">
      <c r="A68" s="12" t="str">
        <f t="shared" si="0"/>
        <v/>
      </c>
      <c r="B68" s="13"/>
      <c r="C68" s="14"/>
      <c r="D68" s="15"/>
      <c r="E68" s="16"/>
      <c r="F68" s="17"/>
      <c r="G68" s="18"/>
      <c r="H68" s="19"/>
      <c r="I68" s="20" t="str">
        <f>IF(G68="","",G68*IF(H68="",Einstellungen!$B$6,H68))</f>
        <v/>
      </c>
      <c r="J68" s="20" t="str">
        <f t="shared" si="1"/>
        <v/>
      </c>
      <c r="K68" s="13"/>
      <c r="L68" s="13"/>
      <c r="M68" s="12" t="str">
        <f t="shared" si="2"/>
        <v/>
      </c>
    </row>
    <row r="69" spans="1:13" x14ac:dyDescent="0.25">
      <c r="A69" s="12" t="str">
        <f t="shared" si="0"/>
        <v/>
      </c>
      <c r="B69" s="13"/>
      <c r="C69" s="14"/>
      <c r="D69" s="15"/>
      <c r="E69" s="16"/>
      <c r="F69" s="17"/>
      <c r="G69" s="18"/>
      <c r="H69" s="19"/>
      <c r="I69" s="20" t="str">
        <f>IF(G69="","",G69*IF(H69="",Einstellungen!$B$6,H69))</f>
        <v/>
      </c>
      <c r="J69" s="20" t="str">
        <f t="shared" si="1"/>
        <v/>
      </c>
      <c r="K69" s="13"/>
      <c r="L69" s="13"/>
      <c r="M69" s="12" t="str">
        <f t="shared" si="2"/>
        <v/>
      </c>
    </row>
    <row r="70" spans="1:13" x14ac:dyDescent="0.25">
      <c r="A70" s="12" t="str">
        <f t="shared" si="0"/>
        <v/>
      </c>
      <c r="B70" s="13"/>
      <c r="C70" s="14"/>
      <c r="D70" s="15"/>
      <c r="E70" s="16"/>
      <c r="F70" s="17"/>
      <c r="G70" s="18"/>
      <c r="H70" s="19"/>
      <c r="I70" s="20" t="str">
        <f>IF(G70="","",G70*IF(H70="",Einstellungen!$B$6,H70))</f>
        <v/>
      </c>
      <c r="J70" s="20" t="str">
        <f t="shared" si="1"/>
        <v/>
      </c>
      <c r="K70" s="13"/>
      <c r="L70" s="13"/>
      <c r="M70" s="12" t="str">
        <f t="shared" si="2"/>
        <v/>
      </c>
    </row>
    <row r="71" spans="1:13" x14ac:dyDescent="0.25">
      <c r="A71" s="12" t="str">
        <f t="shared" si="0"/>
        <v/>
      </c>
      <c r="B71" s="13"/>
      <c r="C71" s="14"/>
      <c r="D71" s="15"/>
      <c r="E71" s="16"/>
      <c r="F71" s="17"/>
      <c r="G71" s="18"/>
      <c r="H71" s="19"/>
      <c r="I71" s="20" t="str">
        <f>IF(G71="","",G71*IF(H71="",Einstellungen!$B$6,H71))</f>
        <v/>
      </c>
      <c r="J71" s="20" t="str">
        <f t="shared" si="1"/>
        <v/>
      </c>
      <c r="K71" s="13"/>
      <c r="L71" s="13"/>
      <c r="M71" s="12" t="str">
        <f t="shared" si="2"/>
        <v/>
      </c>
    </row>
    <row r="72" spans="1:13" x14ac:dyDescent="0.25">
      <c r="A72" s="12" t="str">
        <f t="shared" ref="A72:A135" si="3">IF(OR(B72&lt;&gt;"",C72&lt;&gt;""),ROW()-7,"")</f>
        <v/>
      </c>
      <c r="B72" s="13"/>
      <c r="C72" s="14"/>
      <c r="D72" s="15"/>
      <c r="E72" s="16"/>
      <c r="F72" s="17"/>
      <c r="G72" s="18"/>
      <c r="H72" s="19"/>
      <c r="I72" s="20" t="str">
        <f>IF(G72="","",G72*IF(H72="",Einstellungen!$B$6,H72))</f>
        <v/>
      </c>
      <c r="J72" s="20" t="str">
        <f t="shared" ref="J72:J135" si="4">IF(AND(E72="",I72=""),"",N(E72)+N(I72))</f>
        <v/>
      </c>
      <c r="K72" s="13"/>
      <c r="L72" s="13"/>
      <c r="M72" s="12" t="str">
        <f t="shared" ref="M72:M135" si="5">IF(J72="","",IF(L72&lt;&gt;"","erstattet",IF(K72&lt;&gt;"","eingereicht","offen")))</f>
        <v/>
      </c>
    </row>
    <row r="73" spans="1:13" x14ac:dyDescent="0.25">
      <c r="A73" s="12" t="str">
        <f t="shared" si="3"/>
        <v/>
      </c>
      <c r="B73" s="13"/>
      <c r="C73" s="14"/>
      <c r="D73" s="15"/>
      <c r="E73" s="16"/>
      <c r="F73" s="17"/>
      <c r="G73" s="18"/>
      <c r="H73" s="19"/>
      <c r="I73" s="20" t="str">
        <f>IF(G73="","",G73*IF(H73="",Einstellungen!$B$6,H73))</f>
        <v/>
      </c>
      <c r="J73" s="20" t="str">
        <f t="shared" si="4"/>
        <v/>
      </c>
      <c r="K73" s="13"/>
      <c r="L73" s="13"/>
      <c r="M73" s="12" t="str">
        <f t="shared" si="5"/>
        <v/>
      </c>
    </row>
    <row r="74" spans="1:13" x14ac:dyDescent="0.25">
      <c r="A74" s="12" t="str">
        <f t="shared" si="3"/>
        <v/>
      </c>
      <c r="B74" s="13"/>
      <c r="C74" s="14"/>
      <c r="D74" s="15"/>
      <c r="E74" s="16"/>
      <c r="F74" s="17"/>
      <c r="G74" s="18"/>
      <c r="H74" s="19"/>
      <c r="I74" s="20" t="str">
        <f>IF(G74="","",G74*IF(H74="",Einstellungen!$B$6,H74))</f>
        <v/>
      </c>
      <c r="J74" s="20" t="str">
        <f t="shared" si="4"/>
        <v/>
      </c>
      <c r="K74" s="13"/>
      <c r="L74" s="13"/>
      <c r="M74" s="12" t="str">
        <f t="shared" si="5"/>
        <v/>
      </c>
    </row>
    <row r="75" spans="1:13" x14ac:dyDescent="0.25">
      <c r="A75" s="12" t="str">
        <f t="shared" si="3"/>
        <v/>
      </c>
      <c r="B75" s="13"/>
      <c r="C75" s="14"/>
      <c r="D75" s="15"/>
      <c r="E75" s="16"/>
      <c r="F75" s="17"/>
      <c r="G75" s="18"/>
      <c r="H75" s="19"/>
      <c r="I75" s="20" t="str">
        <f>IF(G75="","",G75*IF(H75="",Einstellungen!$B$6,H75))</f>
        <v/>
      </c>
      <c r="J75" s="20" t="str">
        <f t="shared" si="4"/>
        <v/>
      </c>
      <c r="K75" s="13"/>
      <c r="L75" s="13"/>
      <c r="M75" s="12" t="str">
        <f t="shared" si="5"/>
        <v/>
      </c>
    </row>
    <row r="76" spans="1:13" x14ac:dyDescent="0.25">
      <c r="A76" s="12" t="str">
        <f t="shared" si="3"/>
        <v/>
      </c>
      <c r="B76" s="13"/>
      <c r="C76" s="14"/>
      <c r="D76" s="15"/>
      <c r="E76" s="16"/>
      <c r="F76" s="17"/>
      <c r="G76" s="18"/>
      <c r="H76" s="19"/>
      <c r="I76" s="20" t="str">
        <f>IF(G76="","",G76*IF(H76="",Einstellungen!$B$6,H76))</f>
        <v/>
      </c>
      <c r="J76" s="20" t="str">
        <f t="shared" si="4"/>
        <v/>
      </c>
      <c r="K76" s="13"/>
      <c r="L76" s="13"/>
      <c r="M76" s="12" t="str">
        <f t="shared" si="5"/>
        <v/>
      </c>
    </row>
    <row r="77" spans="1:13" x14ac:dyDescent="0.25">
      <c r="A77" s="12" t="str">
        <f t="shared" si="3"/>
        <v/>
      </c>
      <c r="B77" s="13"/>
      <c r="C77" s="14"/>
      <c r="D77" s="15"/>
      <c r="E77" s="16"/>
      <c r="F77" s="17"/>
      <c r="G77" s="18"/>
      <c r="H77" s="19"/>
      <c r="I77" s="20" t="str">
        <f>IF(G77="","",G77*IF(H77="",Einstellungen!$B$6,H77))</f>
        <v/>
      </c>
      <c r="J77" s="20" t="str">
        <f t="shared" si="4"/>
        <v/>
      </c>
      <c r="K77" s="13"/>
      <c r="L77" s="13"/>
      <c r="M77" s="12" t="str">
        <f t="shared" si="5"/>
        <v/>
      </c>
    </row>
    <row r="78" spans="1:13" x14ac:dyDescent="0.25">
      <c r="A78" s="12" t="str">
        <f t="shared" si="3"/>
        <v/>
      </c>
      <c r="B78" s="13"/>
      <c r="C78" s="14"/>
      <c r="D78" s="15"/>
      <c r="E78" s="16"/>
      <c r="F78" s="17"/>
      <c r="G78" s="18"/>
      <c r="H78" s="19"/>
      <c r="I78" s="20" t="str">
        <f>IF(G78="","",G78*IF(H78="",Einstellungen!$B$6,H78))</f>
        <v/>
      </c>
      <c r="J78" s="20" t="str">
        <f t="shared" si="4"/>
        <v/>
      </c>
      <c r="K78" s="13"/>
      <c r="L78" s="13"/>
      <c r="M78" s="12" t="str">
        <f t="shared" si="5"/>
        <v/>
      </c>
    </row>
    <row r="79" spans="1:13" x14ac:dyDescent="0.25">
      <c r="A79" s="12" t="str">
        <f t="shared" si="3"/>
        <v/>
      </c>
      <c r="B79" s="13"/>
      <c r="C79" s="14"/>
      <c r="D79" s="15"/>
      <c r="E79" s="16"/>
      <c r="F79" s="17"/>
      <c r="G79" s="18"/>
      <c r="H79" s="19"/>
      <c r="I79" s="20" t="str">
        <f>IF(G79="","",G79*IF(H79="",Einstellungen!$B$6,H79))</f>
        <v/>
      </c>
      <c r="J79" s="20" t="str">
        <f t="shared" si="4"/>
        <v/>
      </c>
      <c r="K79" s="13"/>
      <c r="L79" s="13"/>
      <c r="M79" s="12" t="str">
        <f t="shared" si="5"/>
        <v/>
      </c>
    </row>
    <row r="80" spans="1:13" x14ac:dyDescent="0.25">
      <c r="A80" s="12" t="str">
        <f t="shared" si="3"/>
        <v/>
      </c>
      <c r="B80" s="13"/>
      <c r="C80" s="14"/>
      <c r="D80" s="15"/>
      <c r="E80" s="16"/>
      <c r="F80" s="17"/>
      <c r="G80" s="18"/>
      <c r="H80" s="19"/>
      <c r="I80" s="20" t="str">
        <f>IF(G80="","",G80*IF(H80="",Einstellungen!$B$6,H80))</f>
        <v/>
      </c>
      <c r="J80" s="20" t="str">
        <f t="shared" si="4"/>
        <v/>
      </c>
      <c r="K80" s="13"/>
      <c r="L80" s="13"/>
      <c r="M80" s="12" t="str">
        <f t="shared" si="5"/>
        <v/>
      </c>
    </row>
    <row r="81" spans="1:13" x14ac:dyDescent="0.25">
      <c r="A81" s="12" t="str">
        <f t="shared" si="3"/>
        <v/>
      </c>
      <c r="B81" s="13"/>
      <c r="C81" s="14"/>
      <c r="D81" s="15"/>
      <c r="E81" s="16"/>
      <c r="F81" s="17"/>
      <c r="G81" s="18"/>
      <c r="H81" s="19"/>
      <c r="I81" s="20" t="str">
        <f>IF(G81="","",G81*IF(H81="",Einstellungen!$B$6,H81))</f>
        <v/>
      </c>
      <c r="J81" s="20" t="str">
        <f t="shared" si="4"/>
        <v/>
      </c>
      <c r="K81" s="13"/>
      <c r="L81" s="13"/>
      <c r="M81" s="12" t="str">
        <f t="shared" si="5"/>
        <v/>
      </c>
    </row>
    <row r="82" spans="1:13" x14ac:dyDescent="0.25">
      <c r="A82" s="12" t="str">
        <f t="shared" si="3"/>
        <v/>
      </c>
      <c r="B82" s="13"/>
      <c r="C82" s="14"/>
      <c r="D82" s="15"/>
      <c r="E82" s="16"/>
      <c r="F82" s="17"/>
      <c r="G82" s="18"/>
      <c r="H82" s="19"/>
      <c r="I82" s="20" t="str">
        <f>IF(G82="","",G82*IF(H82="",Einstellungen!$B$6,H82))</f>
        <v/>
      </c>
      <c r="J82" s="20" t="str">
        <f t="shared" si="4"/>
        <v/>
      </c>
      <c r="K82" s="13"/>
      <c r="L82" s="13"/>
      <c r="M82" s="12" t="str">
        <f t="shared" si="5"/>
        <v/>
      </c>
    </row>
    <row r="83" spans="1:13" x14ac:dyDescent="0.25">
      <c r="A83" s="12" t="str">
        <f t="shared" si="3"/>
        <v/>
      </c>
      <c r="B83" s="13"/>
      <c r="C83" s="14"/>
      <c r="D83" s="15"/>
      <c r="E83" s="16"/>
      <c r="F83" s="17"/>
      <c r="G83" s="18"/>
      <c r="H83" s="19"/>
      <c r="I83" s="20" t="str">
        <f>IF(G83="","",G83*IF(H83="",Einstellungen!$B$6,H83))</f>
        <v/>
      </c>
      <c r="J83" s="20" t="str">
        <f t="shared" si="4"/>
        <v/>
      </c>
      <c r="K83" s="13"/>
      <c r="L83" s="13"/>
      <c r="M83" s="12" t="str">
        <f t="shared" si="5"/>
        <v/>
      </c>
    </row>
    <row r="84" spans="1:13" x14ac:dyDescent="0.25">
      <c r="A84" s="12" t="str">
        <f t="shared" si="3"/>
        <v/>
      </c>
      <c r="B84" s="13"/>
      <c r="C84" s="14"/>
      <c r="D84" s="15"/>
      <c r="E84" s="16"/>
      <c r="F84" s="17"/>
      <c r="G84" s="18"/>
      <c r="H84" s="19"/>
      <c r="I84" s="20" t="str">
        <f>IF(G84="","",G84*IF(H84="",Einstellungen!$B$6,H84))</f>
        <v/>
      </c>
      <c r="J84" s="20" t="str">
        <f t="shared" si="4"/>
        <v/>
      </c>
      <c r="K84" s="13"/>
      <c r="L84" s="13"/>
      <c r="M84" s="12" t="str">
        <f t="shared" si="5"/>
        <v/>
      </c>
    </row>
    <row r="85" spans="1:13" x14ac:dyDescent="0.25">
      <c r="A85" s="12" t="str">
        <f t="shared" si="3"/>
        <v/>
      </c>
      <c r="B85" s="13"/>
      <c r="C85" s="14"/>
      <c r="D85" s="15"/>
      <c r="E85" s="16"/>
      <c r="F85" s="17"/>
      <c r="G85" s="18"/>
      <c r="H85" s="19"/>
      <c r="I85" s="20" t="str">
        <f>IF(G85="","",G85*IF(H85="",Einstellungen!$B$6,H85))</f>
        <v/>
      </c>
      <c r="J85" s="20" t="str">
        <f t="shared" si="4"/>
        <v/>
      </c>
      <c r="K85" s="13"/>
      <c r="L85" s="13"/>
      <c r="M85" s="12" t="str">
        <f t="shared" si="5"/>
        <v/>
      </c>
    </row>
    <row r="86" spans="1:13" x14ac:dyDescent="0.25">
      <c r="A86" s="12" t="str">
        <f t="shared" si="3"/>
        <v/>
      </c>
      <c r="B86" s="13"/>
      <c r="C86" s="14"/>
      <c r="D86" s="15"/>
      <c r="E86" s="16"/>
      <c r="F86" s="17"/>
      <c r="G86" s="18"/>
      <c r="H86" s="19"/>
      <c r="I86" s="20" t="str">
        <f>IF(G86="","",G86*IF(H86="",Einstellungen!$B$6,H86))</f>
        <v/>
      </c>
      <c r="J86" s="20" t="str">
        <f t="shared" si="4"/>
        <v/>
      </c>
      <c r="K86" s="13"/>
      <c r="L86" s="13"/>
      <c r="M86" s="12" t="str">
        <f t="shared" si="5"/>
        <v/>
      </c>
    </row>
    <row r="87" spans="1:13" x14ac:dyDescent="0.25">
      <c r="A87" s="12" t="str">
        <f t="shared" si="3"/>
        <v/>
      </c>
      <c r="B87" s="13"/>
      <c r="C87" s="14"/>
      <c r="D87" s="15"/>
      <c r="E87" s="16"/>
      <c r="F87" s="17"/>
      <c r="G87" s="18"/>
      <c r="H87" s="19"/>
      <c r="I87" s="20" t="str">
        <f>IF(G87="","",G87*IF(H87="",Einstellungen!$B$6,H87))</f>
        <v/>
      </c>
      <c r="J87" s="20" t="str">
        <f t="shared" si="4"/>
        <v/>
      </c>
      <c r="K87" s="13"/>
      <c r="L87" s="13"/>
      <c r="M87" s="12" t="str">
        <f t="shared" si="5"/>
        <v/>
      </c>
    </row>
    <row r="88" spans="1:13" x14ac:dyDescent="0.25">
      <c r="A88" s="12" t="str">
        <f t="shared" si="3"/>
        <v/>
      </c>
      <c r="B88" s="13"/>
      <c r="C88" s="14"/>
      <c r="D88" s="15"/>
      <c r="E88" s="16"/>
      <c r="F88" s="17"/>
      <c r="G88" s="18"/>
      <c r="H88" s="19"/>
      <c r="I88" s="20" t="str">
        <f>IF(G88="","",G88*IF(H88="",Einstellungen!$B$6,H88))</f>
        <v/>
      </c>
      <c r="J88" s="20" t="str">
        <f t="shared" si="4"/>
        <v/>
      </c>
      <c r="K88" s="13"/>
      <c r="L88" s="13"/>
      <c r="M88" s="12" t="str">
        <f t="shared" si="5"/>
        <v/>
      </c>
    </row>
    <row r="89" spans="1:13" x14ac:dyDescent="0.25">
      <c r="A89" s="12" t="str">
        <f t="shared" si="3"/>
        <v/>
      </c>
      <c r="B89" s="13"/>
      <c r="C89" s="14"/>
      <c r="D89" s="15"/>
      <c r="E89" s="16"/>
      <c r="F89" s="17"/>
      <c r="G89" s="18"/>
      <c r="H89" s="19"/>
      <c r="I89" s="20" t="str">
        <f>IF(G89="","",G89*IF(H89="",Einstellungen!$B$6,H89))</f>
        <v/>
      </c>
      <c r="J89" s="20" t="str">
        <f t="shared" si="4"/>
        <v/>
      </c>
      <c r="K89" s="13"/>
      <c r="L89" s="13"/>
      <c r="M89" s="12" t="str">
        <f t="shared" si="5"/>
        <v/>
      </c>
    </row>
    <row r="90" spans="1:13" x14ac:dyDescent="0.25">
      <c r="A90" s="12" t="str">
        <f t="shared" si="3"/>
        <v/>
      </c>
      <c r="B90" s="13"/>
      <c r="C90" s="14"/>
      <c r="D90" s="15"/>
      <c r="E90" s="16"/>
      <c r="F90" s="17"/>
      <c r="G90" s="18"/>
      <c r="H90" s="19"/>
      <c r="I90" s="20" t="str">
        <f>IF(G90="","",G90*IF(H90="",Einstellungen!$B$6,H90))</f>
        <v/>
      </c>
      <c r="J90" s="20" t="str">
        <f t="shared" si="4"/>
        <v/>
      </c>
      <c r="K90" s="13"/>
      <c r="L90" s="13"/>
      <c r="M90" s="12" t="str">
        <f t="shared" si="5"/>
        <v/>
      </c>
    </row>
    <row r="91" spans="1:13" x14ac:dyDescent="0.25">
      <c r="A91" s="12" t="str">
        <f t="shared" si="3"/>
        <v/>
      </c>
      <c r="B91" s="13"/>
      <c r="C91" s="14"/>
      <c r="D91" s="15"/>
      <c r="E91" s="16"/>
      <c r="F91" s="17"/>
      <c r="G91" s="18"/>
      <c r="H91" s="19"/>
      <c r="I91" s="20" t="str">
        <f>IF(G91="","",G91*IF(H91="",Einstellungen!$B$6,H91))</f>
        <v/>
      </c>
      <c r="J91" s="20" t="str">
        <f t="shared" si="4"/>
        <v/>
      </c>
      <c r="K91" s="13"/>
      <c r="L91" s="13"/>
      <c r="M91" s="12" t="str">
        <f t="shared" si="5"/>
        <v/>
      </c>
    </row>
    <row r="92" spans="1:13" x14ac:dyDescent="0.25">
      <c r="A92" s="12" t="str">
        <f t="shared" si="3"/>
        <v/>
      </c>
      <c r="B92" s="13"/>
      <c r="C92" s="14"/>
      <c r="D92" s="15"/>
      <c r="E92" s="16"/>
      <c r="F92" s="17"/>
      <c r="G92" s="18"/>
      <c r="H92" s="19"/>
      <c r="I92" s="20" t="str">
        <f>IF(G92="","",G92*IF(H92="",Einstellungen!$B$6,H92))</f>
        <v/>
      </c>
      <c r="J92" s="20" t="str">
        <f t="shared" si="4"/>
        <v/>
      </c>
      <c r="K92" s="13"/>
      <c r="L92" s="13"/>
      <c r="M92" s="12" t="str">
        <f t="shared" si="5"/>
        <v/>
      </c>
    </row>
    <row r="93" spans="1:13" x14ac:dyDescent="0.25">
      <c r="A93" s="12" t="str">
        <f t="shared" si="3"/>
        <v/>
      </c>
      <c r="B93" s="13"/>
      <c r="C93" s="14"/>
      <c r="D93" s="15"/>
      <c r="E93" s="16"/>
      <c r="F93" s="17"/>
      <c r="G93" s="18"/>
      <c r="H93" s="19"/>
      <c r="I93" s="20" t="str">
        <f>IF(G93="","",G93*IF(H93="",Einstellungen!$B$6,H93))</f>
        <v/>
      </c>
      <c r="J93" s="20" t="str">
        <f t="shared" si="4"/>
        <v/>
      </c>
      <c r="K93" s="13"/>
      <c r="L93" s="13"/>
      <c r="M93" s="12" t="str">
        <f t="shared" si="5"/>
        <v/>
      </c>
    </row>
    <row r="94" spans="1:13" x14ac:dyDescent="0.25">
      <c r="A94" s="12" t="str">
        <f t="shared" si="3"/>
        <v/>
      </c>
      <c r="B94" s="13"/>
      <c r="C94" s="14"/>
      <c r="D94" s="15"/>
      <c r="E94" s="16"/>
      <c r="F94" s="17"/>
      <c r="G94" s="18"/>
      <c r="H94" s="19"/>
      <c r="I94" s="20" t="str">
        <f>IF(G94="","",G94*IF(H94="",Einstellungen!$B$6,H94))</f>
        <v/>
      </c>
      <c r="J94" s="20" t="str">
        <f t="shared" si="4"/>
        <v/>
      </c>
      <c r="K94" s="13"/>
      <c r="L94" s="13"/>
      <c r="M94" s="12" t="str">
        <f t="shared" si="5"/>
        <v/>
      </c>
    </row>
    <row r="95" spans="1:13" x14ac:dyDescent="0.25">
      <c r="A95" s="12" t="str">
        <f t="shared" si="3"/>
        <v/>
      </c>
      <c r="B95" s="13"/>
      <c r="C95" s="14"/>
      <c r="D95" s="15"/>
      <c r="E95" s="16"/>
      <c r="F95" s="17"/>
      <c r="G95" s="18"/>
      <c r="H95" s="19"/>
      <c r="I95" s="20" t="str">
        <f>IF(G95="","",G95*IF(H95="",Einstellungen!$B$6,H95))</f>
        <v/>
      </c>
      <c r="J95" s="20" t="str">
        <f t="shared" si="4"/>
        <v/>
      </c>
      <c r="K95" s="13"/>
      <c r="L95" s="13"/>
      <c r="M95" s="12" t="str">
        <f t="shared" si="5"/>
        <v/>
      </c>
    </row>
    <row r="96" spans="1:13" x14ac:dyDescent="0.25">
      <c r="A96" s="12" t="str">
        <f t="shared" si="3"/>
        <v/>
      </c>
      <c r="B96" s="13"/>
      <c r="C96" s="14"/>
      <c r="D96" s="15"/>
      <c r="E96" s="16"/>
      <c r="F96" s="17"/>
      <c r="G96" s="18"/>
      <c r="H96" s="19"/>
      <c r="I96" s="20" t="str">
        <f>IF(G96="","",G96*IF(H96="",Einstellungen!$B$6,H96))</f>
        <v/>
      </c>
      <c r="J96" s="20" t="str">
        <f t="shared" si="4"/>
        <v/>
      </c>
      <c r="K96" s="13"/>
      <c r="L96" s="13"/>
      <c r="M96" s="12" t="str">
        <f t="shared" si="5"/>
        <v/>
      </c>
    </row>
    <row r="97" spans="1:13" x14ac:dyDescent="0.25">
      <c r="A97" s="12" t="str">
        <f t="shared" si="3"/>
        <v/>
      </c>
      <c r="B97" s="13"/>
      <c r="C97" s="14"/>
      <c r="D97" s="15"/>
      <c r="E97" s="16"/>
      <c r="F97" s="17"/>
      <c r="G97" s="18"/>
      <c r="H97" s="19"/>
      <c r="I97" s="20" t="str">
        <f>IF(G97="","",G97*IF(H97="",Einstellungen!$B$6,H97))</f>
        <v/>
      </c>
      <c r="J97" s="20" t="str">
        <f t="shared" si="4"/>
        <v/>
      </c>
      <c r="K97" s="13"/>
      <c r="L97" s="13"/>
      <c r="M97" s="12" t="str">
        <f t="shared" si="5"/>
        <v/>
      </c>
    </row>
    <row r="98" spans="1:13" x14ac:dyDescent="0.25">
      <c r="A98" s="12" t="str">
        <f t="shared" si="3"/>
        <v/>
      </c>
      <c r="B98" s="13"/>
      <c r="C98" s="14"/>
      <c r="D98" s="15"/>
      <c r="E98" s="16"/>
      <c r="F98" s="17"/>
      <c r="G98" s="18"/>
      <c r="H98" s="19"/>
      <c r="I98" s="20" t="str">
        <f>IF(G98="","",G98*IF(H98="",Einstellungen!$B$6,H98))</f>
        <v/>
      </c>
      <c r="J98" s="20" t="str">
        <f t="shared" si="4"/>
        <v/>
      </c>
      <c r="K98" s="13"/>
      <c r="L98" s="13"/>
      <c r="M98" s="12" t="str">
        <f t="shared" si="5"/>
        <v/>
      </c>
    </row>
    <row r="99" spans="1:13" x14ac:dyDescent="0.25">
      <c r="A99" s="12" t="str">
        <f t="shared" si="3"/>
        <v/>
      </c>
      <c r="B99" s="13"/>
      <c r="C99" s="14"/>
      <c r="D99" s="15"/>
      <c r="E99" s="16"/>
      <c r="F99" s="17"/>
      <c r="G99" s="18"/>
      <c r="H99" s="19"/>
      <c r="I99" s="20" t="str">
        <f>IF(G99="","",G99*IF(H99="",Einstellungen!$B$6,H99))</f>
        <v/>
      </c>
      <c r="J99" s="20" t="str">
        <f t="shared" si="4"/>
        <v/>
      </c>
      <c r="K99" s="13"/>
      <c r="L99" s="13"/>
      <c r="M99" s="12" t="str">
        <f t="shared" si="5"/>
        <v/>
      </c>
    </row>
    <row r="100" spans="1:13" x14ac:dyDescent="0.25">
      <c r="A100" s="12" t="str">
        <f t="shared" si="3"/>
        <v/>
      </c>
      <c r="B100" s="13"/>
      <c r="C100" s="14"/>
      <c r="D100" s="15"/>
      <c r="E100" s="16"/>
      <c r="F100" s="17"/>
      <c r="G100" s="18"/>
      <c r="H100" s="19"/>
      <c r="I100" s="20" t="str">
        <f>IF(G100="","",G100*IF(H100="",Einstellungen!$B$6,H100))</f>
        <v/>
      </c>
      <c r="J100" s="20" t="str">
        <f t="shared" si="4"/>
        <v/>
      </c>
      <c r="K100" s="13"/>
      <c r="L100" s="13"/>
      <c r="M100" s="12" t="str">
        <f t="shared" si="5"/>
        <v/>
      </c>
    </row>
    <row r="101" spans="1:13" x14ac:dyDescent="0.25">
      <c r="A101" s="12" t="str">
        <f t="shared" si="3"/>
        <v/>
      </c>
      <c r="B101" s="13"/>
      <c r="C101" s="14"/>
      <c r="D101" s="15"/>
      <c r="E101" s="16"/>
      <c r="F101" s="17"/>
      <c r="G101" s="18"/>
      <c r="H101" s="19"/>
      <c r="I101" s="20" t="str">
        <f>IF(G101="","",G101*IF(H101="",Einstellungen!$B$6,H101))</f>
        <v/>
      </c>
      <c r="J101" s="20" t="str">
        <f t="shared" si="4"/>
        <v/>
      </c>
      <c r="K101" s="13"/>
      <c r="L101" s="13"/>
      <c r="M101" s="12" t="str">
        <f t="shared" si="5"/>
        <v/>
      </c>
    </row>
    <row r="102" spans="1:13" x14ac:dyDescent="0.25">
      <c r="A102" s="12" t="str">
        <f t="shared" si="3"/>
        <v/>
      </c>
      <c r="B102" s="13"/>
      <c r="C102" s="14"/>
      <c r="D102" s="15"/>
      <c r="E102" s="16"/>
      <c r="F102" s="17"/>
      <c r="G102" s="18"/>
      <c r="H102" s="19"/>
      <c r="I102" s="20" t="str">
        <f>IF(G102="","",G102*IF(H102="",Einstellungen!$B$6,H102))</f>
        <v/>
      </c>
      <c r="J102" s="20" t="str">
        <f t="shared" si="4"/>
        <v/>
      </c>
      <c r="K102" s="13"/>
      <c r="L102" s="13"/>
      <c r="M102" s="12" t="str">
        <f t="shared" si="5"/>
        <v/>
      </c>
    </row>
    <row r="103" spans="1:13" x14ac:dyDescent="0.25">
      <c r="A103" s="12" t="str">
        <f t="shared" si="3"/>
        <v/>
      </c>
      <c r="B103" s="13"/>
      <c r="C103" s="14"/>
      <c r="D103" s="15"/>
      <c r="E103" s="16"/>
      <c r="F103" s="17"/>
      <c r="G103" s="18"/>
      <c r="H103" s="19"/>
      <c r="I103" s="20" t="str">
        <f>IF(G103="","",G103*IF(H103="",Einstellungen!$B$6,H103))</f>
        <v/>
      </c>
      <c r="J103" s="20" t="str">
        <f t="shared" si="4"/>
        <v/>
      </c>
      <c r="K103" s="13"/>
      <c r="L103" s="13"/>
      <c r="M103" s="12" t="str">
        <f t="shared" si="5"/>
        <v/>
      </c>
    </row>
    <row r="104" spans="1:13" x14ac:dyDescent="0.25">
      <c r="A104" s="12" t="str">
        <f t="shared" si="3"/>
        <v/>
      </c>
      <c r="B104" s="13"/>
      <c r="C104" s="14"/>
      <c r="D104" s="15"/>
      <c r="E104" s="16"/>
      <c r="F104" s="17"/>
      <c r="G104" s="18"/>
      <c r="H104" s="19"/>
      <c r="I104" s="20" t="str">
        <f>IF(G104="","",G104*IF(H104="",Einstellungen!$B$6,H104))</f>
        <v/>
      </c>
      <c r="J104" s="20" t="str">
        <f t="shared" si="4"/>
        <v/>
      </c>
      <c r="K104" s="13"/>
      <c r="L104" s="13"/>
      <c r="M104" s="12" t="str">
        <f t="shared" si="5"/>
        <v/>
      </c>
    </row>
    <row r="105" spans="1:13" x14ac:dyDescent="0.25">
      <c r="A105" s="12" t="str">
        <f t="shared" si="3"/>
        <v/>
      </c>
      <c r="B105" s="13"/>
      <c r="C105" s="14"/>
      <c r="D105" s="15"/>
      <c r="E105" s="16"/>
      <c r="F105" s="17"/>
      <c r="G105" s="18"/>
      <c r="H105" s="19"/>
      <c r="I105" s="20" t="str">
        <f>IF(G105="","",G105*IF(H105="",Einstellungen!$B$6,H105))</f>
        <v/>
      </c>
      <c r="J105" s="20" t="str">
        <f t="shared" si="4"/>
        <v/>
      </c>
      <c r="K105" s="13"/>
      <c r="L105" s="13"/>
      <c r="M105" s="12" t="str">
        <f t="shared" si="5"/>
        <v/>
      </c>
    </row>
    <row r="106" spans="1:13" x14ac:dyDescent="0.25">
      <c r="A106" s="12" t="str">
        <f t="shared" si="3"/>
        <v/>
      </c>
      <c r="B106" s="13"/>
      <c r="C106" s="14"/>
      <c r="D106" s="15"/>
      <c r="E106" s="16"/>
      <c r="F106" s="17"/>
      <c r="G106" s="18"/>
      <c r="H106" s="19"/>
      <c r="I106" s="20" t="str">
        <f>IF(G106="","",G106*IF(H106="",Einstellungen!$B$6,H106))</f>
        <v/>
      </c>
      <c r="J106" s="20" t="str">
        <f t="shared" si="4"/>
        <v/>
      </c>
      <c r="K106" s="13"/>
      <c r="L106" s="13"/>
      <c r="M106" s="12" t="str">
        <f t="shared" si="5"/>
        <v/>
      </c>
    </row>
    <row r="107" spans="1:13" x14ac:dyDescent="0.25">
      <c r="A107" s="12" t="str">
        <f t="shared" si="3"/>
        <v/>
      </c>
      <c r="B107" s="13"/>
      <c r="C107" s="14"/>
      <c r="D107" s="15"/>
      <c r="E107" s="16"/>
      <c r="F107" s="17"/>
      <c r="G107" s="18"/>
      <c r="H107" s="19"/>
      <c r="I107" s="20" t="str">
        <f>IF(G107="","",G107*IF(H107="",Einstellungen!$B$6,H107))</f>
        <v/>
      </c>
      <c r="J107" s="20" t="str">
        <f t="shared" si="4"/>
        <v/>
      </c>
      <c r="K107" s="13"/>
      <c r="L107" s="13"/>
      <c r="M107" s="12" t="str">
        <f t="shared" si="5"/>
        <v/>
      </c>
    </row>
    <row r="108" spans="1:13" x14ac:dyDescent="0.25">
      <c r="A108" s="12" t="str">
        <f t="shared" si="3"/>
        <v/>
      </c>
      <c r="B108" s="13"/>
      <c r="C108" s="14"/>
      <c r="D108" s="15"/>
      <c r="E108" s="16"/>
      <c r="F108" s="17"/>
      <c r="G108" s="18"/>
      <c r="H108" s="19"/>
      <c r="I108" s="20" t="str">
        <f>IF(G108="","",G108*IF(H108="",Einstellungen!$B$6,H108))</f>
        <v/>
      </c>
      <c r="J108" s="20" t="str">
        <f t="shared" si="4"/>
        <v/>
      </c>
      <c r="K108" s="13"/>
      <c r="L108" s="13"/>
      <c r="M108" s="12" t="str">
        <f t="shared" si="5"/>
        <v/>
      </c>
    </row>
    <row r="109" spans="1:13" x14ac:dyDescent="0.25">
      <c r="A109" s="12" t="str">
        <f t="shared" si="3"/>
        <v/>
      </c>
      <c r="B109" s="13"/>
      <c r="C109" s="14"/>
      <c r="D109" s="15"/>
      <c r="E109" s="16"/>
      <c r="F109" s="17"/>
      <c r="G109" s="18"/>
      <c r="H109" s="19"/>
      <c r="I109" s="20" t="str">
        <f>IF(G109="","",G109*IF(H109="",Einstellungen!$B$6,H109))</f>
        <v/>
      </c>
      <c r="J109" s="20" t="str">
        <f t="shared" si="4"/>
        <v/>
      </c>
      <c r="K109" s="13"/>
      <c r="L109" s="13"/>
      <c r="M109" s="12" t="str">
        <f t="shared" si="5"/>
        <v/>
      </c>
    </row>
    <row r="110" spans="1:13" x14ac:dyDescent="0.25">
      <c r="A110" s="12" t="str">
        <f t="shared" si="3"/>
        <v/>
      </c>
      <c r="B110" s="13"/>
      <c r="C110" s="14"/>
      <c r="D110" s="15"/>
      <c r="E110" s="16"/>
      <c r="F110" s="17"/>
      <c r="G110" s="18"/>
      <c r="H110" s="19"/>
      <c r="I110" s="20" t="str">
        <f>IF(G110="","",G110*IF(H110="",Einstellungen!$B$6,H110))</f>
        <v/>
      </c>
      <c r="J110" s="20" t="str">
        <f t="shared" si="4"/>
        <v/>
      </c>
      <c r="K110" s="13"/>
      <c r="L110" s="13"/>
      <c r="M110" s="12" t="str">
        <f t="shared" si="5"/>
        <v/>
      </c>
    </row>
    <row r="111" spans="1:13" x14ac:dyDescent="0.25">
      <c r="A111" s="12" t="str">
        <f t="shared" si="3"/>
        <v/>
      </c>
      <c r="B111" s="13"/>
      <c r="C111" s="14"/>
      <c r="D111" s="15"/>
      <c r="E111" s="16"/>
      <c r="F111" s="17"/>
      <c r="G111" s="18"/>
      <c r="H111" s="19"/>
      <c r="I111" s="20" t="str">
        <f>IF(G111="","",G111*IF(H111="",Einstellungen!$B$6,H111))</f>
        <v/>
      </c>
      <c r="J111" s="20" t="str">
        <f t="shared" si="4"/>
        <v/>
      </c>
      <c r="K111" s="13"/>
      <c r="L111" s="13"/>
      <c r="M111" s="12" t="str">
        <f t="shared" si="5"/>
        <v/>
      </c>
    </row>
    <row r="112" spans="1:13" x14ac:dyDescent="0.25">
      <c r="A112" s="12" t="str">
        <f t="shared" si="3"/>
        <v/>
      </c>
      <c r="B112" s="13"/>
      <c r="C112" s="14"/>
      <c r="D112" s="15"/>
      <c r="E112" s="16"/>
      <c r="F112" s="17"/>
      <c r="G112" s="18"/>
      <c r="H112" s="19"/>
      <c r="I112" s="20" t="str">
        <f>IF(G112="","",G112*IF(H112="",Einstellungen!$B$6,H112))</f>
        <v/>
      </c>
      <c r="J112" s="20" t="str">
        <f t="shared" si="4"/>
        <v/>
      </c>
      <c r="K112" s="13"/>
      <c r="L112" s="13"/>
      <c r="M112" s="12" t="str">
        <f t="shared" si="5"/>
        <v/>
      </c>
    </row>
    <row r="113" spans="1:13" x14ac:dyDescent="0.25">
      <c r="A113" s="12" t="str">
        <f t="shared" si="3"/>
        <v/>
      </c>
      <c r="B113" s="13"/>
      <c r="C113" s="14"/>
      <c r="D113" s="15"/>
      <c r="E113" s="16"/>
      <c r="F113" s="17"/>
      <c r="G113" s="18"/>
      <c r="H113" s="19"/>
      <c r="I113" s="20" t="str">
        <f>IF(G113="","",G113*IF(H113="",Einstellungen!$B$6,H113))</f>
        <v/>
      </c>
      <c r="J113" s="20" t="str">
        <f t="shared" si="4"/>
        <v/>
      </c>
      <c r="K113" s="13"/>
      <c r="L113" s="13"/>
      <c r="M113" s="12" t="str">
        <f t="shared" si="5"/>
        <v/>
      </c>
    </row>
    <row r="114" spans="1:13" x14ac:dyDescent="0.25">
      <c r="A114" s="12" t="str">
        <f t="shared" si="3"/>
        <v/>
      </c>
      <c r="B114" s="13"/>
      <c r="C114" s="14"/>
      <c r="D114" s="15"/>
      <c r="E114" s="16"/>
      <c r="F114" s="17"/>
      <c r="G114" s="18"/>
      <c r="H114" s="19"/>
      <c r="I114" s="20" t="str">
        <f>IF(G114="","",G114*IF(H114="",Einstellungen!$B$6,H114))</f>
        <v/>
      </c>
      <c r="J114" s="20" t="str">
        <f t="shared" si="4"/>
        <v/>
      </c>
      <c r="K114" s="13"/>
      <c r="L114" s="13"/>
      <c r="M114" s="12" t="str">
        <f t="shared" si="5"/>
        <v/>
      </c>
    </row>
    <row r="115" spans="1:13" x14ac:dyDescent="0.25">
      <c r="A115" s="12" t="str">
        <f t="shared" si="3"/>
        <v/>
      </c>
      <c r="B115" s="13"/>
      <c r="C115" s="14"/>
      <c r="D115" s="15"/>
      <c r="E115" s="16"/>
      <c r="F115" s="17"/>
      <c r="G115" s="18"/>
      <c r="H115" s="19"/>
      <c r="I115" s="20" t="str">
        <f>IF(G115="","",G115*IF(H115="",Einstellungen!$B$6,H115))</f>
        <v/>
      </c>
      <c r="J115" s="20" t="str">
        <f t="shared" si="4"/>
        <v/>
      </c>
      <c r="K115" s="13"/>
      <c r="L115" s="13"/>
      <c r="M115" s="12" t="str">
        <f t="shared" si="5"/>
        <v/>
      </c>
    </row>
    <row r="116" spans="1:13" x14ac:dyDescent="0.25">
      <c r="A116" s="12" t="str">
        <f t="shared" si="3"/>
        <v/>
      </c>
      <c r="B116" s="13"/>
      <c r="C116" s="14"/>
      <c r="D116" s="15"/>
      <c r="E116" s="16"/>
      <c r="F116" s="17"/>
      <c r="G116" s="18"/>
      <c r="H116" s="19"/>
      <c r="I116" s="20" t="str">
        <f>IF(G116="","",G116*IF(H116="",Einstellungen!$B$6,H116))</f>
        <v/>
      </c>
      <c r="J116" s="20" t="str">
        <f t="shared" si="4"/>
        <v/>
      </c>
      <c r="K116" s="13"/>
      <c r="L116" s="13"/>
      <c r="M116" s="12" t="str">
        <f t="shared" si="5"/>
        <v/>
      </c>
    </row>
    <row r="117" spans="1:13" x14ac:dyDescent="0.25">
      <c r="A117" s="12" t="str">
        <f t="shared" si="3"/>
        <v/>
      </c>
      <c r="B117" s="13"/>
      <c r="C117" s="14"/>
      <c r="D117" s="15"/>
      <c r="E117" s="16"/>
      <c r="F117" s="17"/>
      <c r="G117" s="18"/>
      <c r="H117" s="19"/>
      <c r="I117" s="20" t="str">
        <f>IF(G117="","",G117*IF(H117="",Einstellungen!$B$6,H117))</f>
        <v/>
      </c>
      <c r="J117" s="20" t="str">
        <f t="shared" si="4"/>
        <v/>
      </c>
      <c r="K117" s="13"/>
      <c r="L117" s="13"/>
      <c r="M117" s="12" t="str">
        <f t="shared" si="5"/>
        <v/>
      </c>
    </row>
    <row r="118" spans="1:13" x14ac:dyDescent="0.25">
      <c r="A118" s="12" t="str">
        <f t="shared" si="3"/>
        <v/>
      </c>
      <c r="B118" s="13"/>
      <c r="C118" s="14"/>
      <c r="D118" s="15"/>
      <c r="E118" s="16"/>
      <c r="F118" s="17"/>
      <c r="G118" s="18"/>
      <c r="H118" s="19"/>
      <c r="I118" s="20" t="str">
        <f>IF(G118="","",G118*IF(H118="",Einstellungen!$B$6,H118))</f>
        <v/>
      </c>
      <c r="J118" s="20" t="str">
        <f t="shared" si="4"/>
        <v/>
      </c>
      <c r="K118" s="13"/>
      <c r="L118" s="13"/>
      <c r="M118" s="12" t="str">
        <f t="shared" si="5"/>
        <v/>
      </c>
    </row>
    <row r="119" spans="1:13" x14ac:dyDescent="0.25">
      <c r="A119" s="12" t="str">
        <f t="shared" si="3"/>
        <v/>
      </c>
      <c r="B119" s="13"/>
      <c r="C119" s="14"/>
      <c r="D119" s="15"/>
      <c r="E119" s="16"/>
      <c r="F119" s="17"/>
      <c r="G119" s="18"/>
      <c r="H119" s="19"/>
      <c r="I119" s="20" t="str">
        <f>IF(G119="","",G119*IF(H119="",Einstellungen!$B$6,H119))</f>
        <v/>
      </c>
      <c r="J119" s="20" t="str">
        <f t="shared" si="4"/>
        <v/>
      </c>
      <c r="K119" s="13"/>
      <c r="L119" s="13"/>
      <c r="M119" s="12" t="str">
        <f t="shared" si="5"/>
        <v/>
      </c>
    </row>
    <row r="120" spans="1:13" x14ac:dyDescent="0.25">
      <c r="A120" s="12" t="str">
        <f t="shared" si="3"/>
        <v/>
      </c>
      <c r="B120" s="13"/>
      <c r="C120" s="14"/>
      <c r="D120" s="15"/>
      <c r="E120" s="16"/>
      <c r="F120" s="17"/>
      <c r="G120" s="18"/>
      <c r="H120" s="19"/>
      <c r="I120" s="20" t="str">
        <f>IF(G120="","",G120*IF(H120="",Einstellungen!$B$6,H120))</f>
        <v/>
      </c>
      <c r="J120" s="20" t="str">
        <f t="shared" si="4"/>
        <v/>
      </c>
      <c r="K120" s="13"/>
      <c r="L120" s="13"/>
      <c r="M120" s="12" t="str">
        <f t="shared" si="5"/>
        <v/>
      </c>
    </row>
    <row r="121" spans="1:13" x14ac:dyDescent="0.25">
      <c r="A121" s="12" t="str">
        <f t="shared" si="3"/>
        <v/>
      </c>
      <c r="B121" s="13"/>
      <c r="C121" s="14"/>
      <c r="D121" s="15"/>
      <c r="E121" s="16"/>
      <c r="F121" s="17"/>
      <c r="G121" s="18"/>
      <c r="H121" s="19"/>
      <c r="I121" s="20" t="str">
        <f>IF(G121="","",G121*IF(H121="",Einstellungen!$B$6,H121))</f>
        <v/>
      </c>
      <c r="J121" s="20" t="str">
        <f t="shared" si="4"/>
        <v/>
      </c>
      <c r="K121" s="13"/>
      <c r="L121" s="13"/>
      <c r="M121" s="12" t="str">
        <f t="shared" si="5"/>
        <v/>
      </c>
    </row>
    <row r="122" spans="1:13" x14ac:dyDescent="0.25">
      <c r="A122" s="12" t="str">
        <f t="shared" si="3"/>
        <v/>
      </c>
      <c r="B122" s="13"/>
      <c r="C122" s="14"/>
      <c r="D122" s="15"/>
      <c r="E122" s="16"/>
      <c r="F122" s="17"/>
      <c r="G122" s="18"/>
      <c r="H122" s="19"/>
      <c r="I122" s="20" t="str">
        <f>IF(G122="","",G122*IF(H122="",Einstellungen!$B$6,H122))</f>
        <v/>
      </c>
      <c r="J122" s="20" t="str">
        <f t="shared" si="4"/>
        <v/>
      </c>
      <c r="K122" s="13"/>
      <c r="L122" s="13"/>
      <c r="M122" s="12" t="str">
        <f t="shared" si="5"/>
        <v/>
      </c>
    </row>
    <row r="123" spans="1:13" x14ac:dyDescent="0.25">
      <c r="A123" s="12" t="str">
        <f t="shared" si="3"/>
        <v/>
      </c>
      <c r="B123" s="13"/>
      <c r="C123" s="14"/>
      <c r="D123" s="15"/>
      <c r="E123" s="16"/>
      <c r="F123" s="17"/>
      <c r="G123" s="18"/>
      <c r="H123" s="19"/>
      <c r="I123" s="20" t="str">
        <f>IF(G123="","",G123*IF(H123="",Einstellungen!$B$6,H123))</f>
        <v/>
      </c>
      <c r="J123" s="20" t="str">
        <f t="shared" si="4"/>
        <v/>
      </c>
      <c r="K123" s="13"/>
      <c r="L123" s="13"/>
      <c r="M123" s="12" t="str">
        <f t="shared" si="5"/>
        <v/>
      </c>
    </row>
    <row r="124" spans="1:13" x14ac:dyDescent="0.25">
      <c r="A124" s="12" t="str">
        <f t="shared" si="3"/>
        <v/>
      </c>
      <c r="B124" s="13"/>
      <c r="C124" s="14"/>
      <c r="D124" s="15"/>
      <c r="E124" s="16"/>
      <c r="F124" s="17"/>
      <c r="G124" s="18"/>
      <c r="H124" s="19"/>
      <c r="I124" s="20" t="str">
        <f>IF(G124="","",G124*IF(H124="",Einstellungen!$B$6,H124))</f>
        <v/>
      </c>
      <c r="J124" s="20" t="str">
        <f t="shared" si="4"/>
        <v/>
      </c>
      <c r="K124" s="13"/>
      <c r="L124" s="13"/>
      <c r="M124" s="12" t="str">
        <f t="shared" si="5"/>
        <v/>
      </c>
    </row>
    <row r="125" spans="1:13" x14ac:dyDescent="0.25">
      <c r="A125" s="12" t="str">
        <f t="shared" si="3"/>
        <v/>
      </c>
      <c r="B125" s="13"/>
      <c r="C125" s="14"/>
      <c r="D125" s="15"/>
      <c r="E125" s="16"/>
      <c r="F125" s="17"/>
      <c r="G125" s="18"/>
      <c r="H125" s="19"/>
      <c r="I125" s="20" t="str">
        <f>IF(G125="","",G125*IF(H125="",Einstellungen!$B$6,H125))</f>
        <v/>
      </c>
      <c r="J125" s="20" t="str">
        <f t="shared" si="4"/>
        <v/>
      </c>
      <c r="K125" s="13"/>
      <c r="L125" s="13"/>
      <c r="M125" s="12" t="str">
        <f t="shared" si="5"/>
        <v/>
      </c>
    </row>
    <row r="126" spans="1:13" x14ac:dyDescent="0.25">
      <c r="A126" s="12" t="str">
        <f t="shared" si="3"/>
        <v/>
      </c>
      <c r="B126" s="13"/>
      <c r="C126" s="14"/>
      <c r="D126" s="15"/>
      <c r="E126" s="16"/>
      <c r="F126" s="17"/>
      <c r="G126" s="18"/>
      <c r="H126" s="19"/>
      <c r="I126" s="20" t="str">
        <f>IF(G126="","",G126*IF(H126="",Einstellungen!$B$6,H126))</f>
        <v/>
      </c>
      <c r="J126" s="20" t="str">
        <f t="shared" si="4"/>
        <v/>
      </c>
      <c r="K126" s="13"/>
      <c r="L126" s="13"/>
      <c r="M126" s="12" t="str">
        <f t="shared" si="5"/>
        <v/>
      </c>
    </row>
    <row r="127" spans="1:13" x14ac:dyDescent="0.25">
      <c r="A127" s="12" t="str">
        <f t="shared" si="3"/>
        <v/>
      </c>
      <c r="B127" s="13"/>
      <c r="C127" s="14"/>
      <c r="D127" s="15"/>
      <c r="E127" s="16"/>
      <c r="F127" s="17"/>
      <c r="G127" s="18"/>
      <c r="H127" s="19"/>
      <c r="I127" s="20" t="str">
        <f>IF(G127="","",G127*IF(H127="",Einstellungen!$B$6,H127))</f>
        <v/>
      </c>
      <c r="J127" s="20" t="str">
        <f t="shared" si="4"/>
        <v/>
      </c>
      <c r="K127" s="13"/>
      <c r="L127" s="13"/>
      <c r="M127" s="12" t="str">
        <f t="shared" si="5"/>
        <v/>
      </c>
    </row>
    <row r="128" spans="1:13" x14ac:dyDescent="0.25">
      <c r="A128" s="12" t="str">
        <f t="shared" si="3"/>
        <v/>
      </c>
      <c r="B128" s="13"/>
      <c r="C128" s="14"/>
      <c r="D128" s="15"/>
      <c r="E128" s="16"/>
      <c r="F128" s="17"/>
      <c r="G128" s="18"/>
      <c r="H128" s="19"/>
      <c r="I128" s="20" t="str">
        <f>IF(G128="","",G128*IF(H128="",Einstellungen!$B$6,H128))</f>
        <v/>
      </c>
      <c r="J128" s="20" t="str">
        <f t="shared" si="4"/>
        <v/>
      </c>
      <c r="K128" s="13"/>
      <c r="L128" s="13"/>
      <c r="M128" s="12" t="str">
        <f t="shared" si="5"/>
        <v/>
      </c>
    </row>
    <row r="129" spans="1:13" x14ac:dyDescent="0.25">
      <c r="A129" s="12" t="str">
        <f t="shared" si="3"/>
        <v/>
      </c>
      <c r="B129" s="13"/>
      <c r="C129" s="14"/>
      <c r="D129" s="15"/>
      <c r="E129" s="16"/>
      <c r="F129" s="17"/>
      <c r="G129" s="18"/>
      <c r="H129" s="19"/>
      <c r="I129" s="20" t="str">
        <f>IF(G129="","",G129*IF(H129="",Einstellungen!$B$6,H129))</f>
        <v/>
      </c>
      <c r="J129" s="20" t="str">
        <f t="shared" si="4"/>
        <v/>
      </c>
      <c r="K129" s="13"/>
      <c r="L129" s="13"/>
      <c r="M129" s="12" t="str">
        <f t="shared" si="5"/>
        <v/>
      </c>
    </row>
    <row r="130" spans="1:13" x14ac:dyDescent="0.25">
      <c r="A130" s="12" t="str">
        <f t="shared" si="3"/>
        <v/>
      </c>
      <c r="B130" s="13"/>
      <c r="C130" s="14"/>
      <c r="D130" s="15"/>
      <c r="E130" s="16"/>
      <c r="F130" s="17"/>
      <c r="G130" s="18"/>
      <c r="H130" s="19"/>
      <c r="I130" s="20" t="str">
        <f>IF(G130="","",G130*IF(H130="",Einstellungen!$B$6,H130))</f>
        <v/>
      </c>
      <c r="J130" s="20" t="str">
        <f t="shared" si="4"/>
        <v/>
      </c>
      <c r="K130" s="13"/>
      <c r="L130" s="13"/>
      <c r="M130" s="12" t="str">
        <f t="shared" si="5"/>
        <v/>
      </c>
    </row>
    <row r="131" spans="1:13" x14ac:dyDescent="0.25">
      <c r="A131" s="12" t="str">
        <f t="shared" si="3"/>
        <v/>
      </c>
      <c r="B131" s="13"/>
      <c r="C131" s="14"/>
      <c r="D131" s="15"/>
      <c r="E131" s="16"/>
      <c r="F131" s="17"/>
      <c r="G131" s="18"/>
      <c r="H131" s="19"/>
      <c r="I131" s="20" t="str">
        <f>IF(G131="","",G131*IF(H131="",Einstellungen!$B$6,H131))</f>
        <v/>
      </c>
      <c r="J131" s="20" t="str">
        <f t="shared" si="4"/>
        <v/>
      </c>
      <c r="K131" s="13"/>
      <c r="L131" s="13"/>
      <c r="M131" s="12" t="str">
        <f t="shared" si="5"/>
        <v/>
      </c>
    </row>
    <row r="132" spans="1:13" x14ac:dyDescent="0.25">
      <c r="A132" s="12" t="str">
        <f t="shared" si="3"/>
        <v/>
      </c>
      <c r="B132" s="13"/>
      <c r="C132" s="14"/>
      <c r="D132" s="15"/>
      <c r="E132" s="16"/>
      <c r="F132" s="17"/>
      <c r="G132" s="18"/>
      <c r="H132" s="19"/>
      <c r="I132" s="20" t="str">
        <f>IF(G132="","",G132*IF(H132="",Einstellungen!$B$6,H132))</f>
        <v/>
      </c>
      <c r="J132" s="20" t="str">
        <f t="shared" si="4"/>
        <v/>
      </c>
      <c r="K132" s="13"/>
      <c r="L132" s="13"/>
      <c r="M132" s="12" t="str">
        <f t="shared" si="5"/>
        <v/>
      </c>
    </row>
    <row r="133" spans="1:13" x14ac:dyDescent="0.25">
      <c r="A133" s="12" t="str">
        <f t="shared" si="3"/>
        <v/>
      </c>
      <c r="B133" s="13"/>
      <c r="C133" s="14"/>
      <c r="D133" s="15"/>
      <c r="E133" s="16"/>
      <c r="F133" s="17"/>
      <c r="G133" s="18"/>
      <c r="H133" s="19"/>
      <c r="I133" s="20" t="str">
        <f>IF(G133="","",G133*IF(H133="",Einstellungen!$B$6,H133))</f>
        <v/>
      </c>
      <c r="J133" s="20" t="str">
        <f t="shared" si="4"/>
        <v/>
      </c>
      <c r="K133" s="13"/>
      <c r="L133" s="13"/>
      <c r="M133" s="12" t="str">
        <f t="shared" si="5"/>
        <v/>
      </c>
    </row>
    <row r="134" spans="1:13" x14ac:dyDescent="0.25">
      <c r="A134" s="12" t="str">
        <f t="shared" si="3"/>
        <v/>
      </c>
      <c r="B134" s="13"/>
      <c r="C134" s="14"/>
      <c r="D134" s="15"/>
      <c r="E134" s="16"/>
      <c r="F134" s="17"/>
      <c r="G134" s="18"/>
      <c r="H134" s="19"/>
      <c r="I134" s="20" t="str">
        <f>IF(G134="","",G134*IF(H134="",Einstellungen!$B$6,H134))</f>
        <v/>
      </c>
      <c r="J134" s="20" t="str">
        <f t="shared" si="4"/>
        <v/>
      </c>
      <c r="K134" s="13"/>
      <c r="L134" s="13"/>
      <c r="M134" s="12" t="str">
        <f t="shared" si="5"/>
        <v/>
      </c>
    </row>
    <row r="135" spans="1:13" x14ac:dyDescent="0.25">
      <c r="A135" s="12" t="str">
        <f t="shared" si="3"/>
        <v/>
      </c>
      <c r="B135" s="13"/>
      <c r="C135" s="14"/>
      <c r="D135" s="15"/>
      <c r="E135" s="16"/>
      <c r="F135" s="17"/>
      <c r="G135" s="18"/>
      <c r="H135" s="19"/>
      <c r="I135" s="20" t="str">
        <f>IF(G135="","",G135*IF(H135="",Einstellungen!$B$6,H135))</f>
        <v/>
      </c>
      <c r="J135" s="20" t="str">
        <f t="shared" si="4"/>
        <v/>
      </c>
      <c r="K135" s="13"/>
      <c r="L135" s="13"/>
      <c r="M135" s="12" t="str">
        <f t="shared" si="5"/>
        <v/>
      </c>
    </row>
    <row r="136" spans="1:13" x14ac:dyDescent="0.25">
      <c r="A136" s="12" t="str">
        <f t="shared" ref="A136:A199" si="6">IF(OR(B136&lt;&gt;"",C136&lt;&gt;""),ROW()-7,"")</f>
        <v/>
      </c>
      <c r="B136" s="13"/>
      <c r="C136" s="14"/>
      <c r="D136" s="15"/>
      <c r="E136" s="16"/>
      <c r="F136" s="17"/>
      <c r="G136" s="18"/>
      <c r="H136" s="19"/>
      <c r="I136" s="20" t="str">
        <f>IF(G136="","",G136*IF(H136="",Einstellungen!$B$6,H136))</f>
        <v/>
      </c>
      <c r="J136" s="20" t="str">
        <f t="shared" ref="J136:J199" si="7">IF(AND(E136="",I136=""),"",N(E136)+N(I136))</f>
        <v/>
      </c>
      <c r="K136" s="13"/>
      <c r="L136" s="13"/>
      <c r="M136" s="12" t="str">
        <f t="shared" ref="M136:M199" si="8">IF(J136="","",IF(L136&lt;&gt;"","erstattet",IF(K136&lt;&gt;"","eingereicht","offen")))</f>
        <v/>
      </c>
    </row>
    <row r="137" spans="1:13" x14ac:dyDescent="0.25">
      <c r="A137" s="12" t="str">
        <f t="shared" si="6"/>
        <v/>
      </c>
      <c r="B137" s="13"/>
      <c r="C137" s="14"/>
      <c r="D137" s="15"/>
      <c r="E137" s="16"/>
      <c r="F137" s="17"/>
      <c r="G137" s="18"/>
      <c r="H137" s="19"/>
      <c r="I137" s="20" t="str">
        <f>IF(G137="","",G137*IF(H137="",Einstellungen!$B$6,H137))</f>
        <v/>
      </c>
      <c r="J137" s="20" t="str">
        <f t="shared" si="7"/>
        <v/>
      </c>
      <c r="K137" s="13"/>
      <c r="L137" s="13"/>
      <c r="M137" s="12" t="str">
        <f t="shared" si="8"/>
        <v/>
      </c>
    </row>
    <row r="138" spans="1:13" x14ac:dyDescent="0.25">
      <c r="A138" s="12" t="str">
        <f t="shared" si="6"/>
        <v/>
      </c>
      <c r="B138" s="13"/>
      <c r="C138" s="14"/>
      <c r="D138" s="15"/>
      <c r="E138" s="16"/>
      <c r="F138" s="17"/>
      <c r="G138" s="18"/>
      <c r="H138" s="19"/>
      <c r="I138" s="20" t="str">
        <f>IF(G138="","",G138*IF(H138="",Einstellungen!$B$6,H138))</f>
        <v/>
      </c>
      <c r="J138" s="20" t="str">
        <f t="shared" si="7"/>
        <v/>
      </c>
      <c r="K138" s="13"/>
      <c r="L138" s="13"/>
      <c r="M138" s="12" t="str">
        <f t="shared" si="8"/>
        <v/>
      </c>
    </row>
    <row r="139" spans="1:13" x14ac:dyDescent="0.25">
      <c r="A139" s="12" t="str">
        <f t="shared" si="6"/>
        <v/>
      </c>
      <c r="B139" s="13"/>
      <c r="C139" s="14"/>
      <c r="D139" s="15"/>
      <c r="E139" s="16"/>
      <c r="F139" s="17"/>
      <c r="G139" s="18"/>
      <c r="H139" s="19"/>
      <c r="I139" s="20" t="str">
        <f>IF(G139="","",G139*IF(H139="",Einstellungen!$B$6,H139))</f>
        <v/>
      </c>
      <c r="J139" s="20" t="str">
        <f t="shared" si="7"/>
        <v/>
      </c>
      <c r="K139" s="13"/>
      <c r="L139" s="13"/>
      <c r="M139" s="12" t="str">
        <f t="shared" si="8"/>
        <v/>
      </c>
    </row>
    <row r="140" spans="1:13" x14ac:dyDescent="0.25">
      <c r="A140" s="12" t="str">
        <f t="shared" si="6"/>
        <v/>
      </c>
      <c r="B140" s="13"/>
      <c r="C140" s="14"/>
      <c r="D140" s="15"/>
      <c r="E140" s="16"/>
      <c r="F140" s="17"/>
      <c r="G140" s="18"/>
      <c r="H140" s="19"/>
      <c r="I140" s="20" t="str">
        <f>IF(G140="","",G140*IF(H140="",Einstellungen!$B$6,H140))</f>
        <v/>
      </c>
      <c r="J140" s="20" t="str">
        <f t="shared" si="7"/>
        <v/>
      </c>
      <c r="K140" s="13"/>
      <c r="L140" s="13"/>
      <c r="M140" s="12" t="str">
        <f t="shared" si="8"/>
        <v/>
      </c>
    </row>
    <row r="141" spans="1:13" x14ac:dyDescent="0.25">
      <c r="A141" s="12" t="str">
        <f t="shared" si="6"/>
        <v/>
      </c>
      <c r="B141" s="13"/>
      <c r="C141" s="14"/>
      <c r="D141" s="15"/>
      <c r="E141" s="16"/>
      <c r="F141" s="17"/>
      <c r="G141" s="18"/>
      <c r="H141" s="19"/>
      <c r="I141" s="20" t="str">
        <f>IF(G141="","",G141*IF(H141="",Einstellungen!$B$6,H141))</f>
        <v/>
      </c>
      <c r="J141" s="20" t="str">
        <f t="shared" si="7"/>
        <v/>
      </c>
      <c r="K141" s="13"/>
      <c r="L141" s="13"/>
      <c r="M141" s="12" t="str">
        <f t="shared" si="8"/>
        <v/>
      </c>
    </row>
    <row r="142" spans="1:13" x14ac:dyDescent="0.25">
      <c r="A142" s="12" t="str">
        <f t="shared" si="6"/>
        <v/>
      </c>
      <c r="B142" s="13"/>
      <c r="C142" s="14"/>
      <c r="D142" s="15"/>
      <c r="E142" s="16"/>
      <c r="F142" s="17"/>
      <c r="G142" s="18"/>
      <c r="H142" s="19"/>
      <c r="I142" s="20" t="str">
        <f>IF(G142="","",G142*IF(H142="",Einstellungen!$B$6,H142))</f>
        <v/>
      </c>
      <c r="J142" s="20" t="str">
        <f t="shared" si="7"/>
        <v/>
      </c>
      <c r="K142" s="13"/>
      <c r="L142" s="13"/>
      <c r="M142" s="12" t="str">
        <f t="shared" si="8"/>
        <v/>
      </c>
    </row>
    <row r="143" spans="1:13" x14ac:dyDescent="0.25">
      <c r="A143" s="12" t="str">
        <f t="shared" si="6"/>
        <v/>
      </c>
      <c r="B143" s="13"/>
      <c r="C143" s="14"/>
      <c r="D143" s="15"/>
      <c r="E143" s="16"/>
      <c r="F143" s="17"/>
      <c r="G143" s="18"/>
      <c r="H143" s="19"/>
      <c r="I143" s="20" t="str">
        <f>IF(G143="","",G143*IF(H143="",Einstellungen!$B$6,H143))</f>
        <v/>
      </c>
      <c r="J143" s="20" t="str">
        <f t="shared" si="7"/>
        <v/>
      </c>
      <c r="K143" s="13"/>
      <c r="L143" s="13"/>
      <c r="M143" s="12" t="str">
        <f t="shared" si="8"/>
        <v/>
      </c>
    </row>
    <row r="144" spans="1:13" x14ac:dyDescent="0.25">
      <c r="A144" s="12" t="str">
        <f t="shared" si="6"/>
        <v/>
      </c>
      <c r="B144" s="13"/>
      <c r="C144" s="14"/>
      <c r="D144" s="15"/>
      <c r="E144" s="16"/>
      <c r="F144" s="17"/>
      <c r="G144" s="18"/>
      <c r="H144" s="19"/>
      <c r="I144" s="20" t="str">
        <f>IF(G144="","",G144*IF(H144="",Einstellungen!$B$6,H144))</f>
        <v/>
      </c>
      <c r="J144" s="20" t="str">
        <f t="shared" si="7"/>
        <v/>
      </c>
      <c r="K144" s="13"/>
      <c r="L144" s="13"/>
      <c r="M144" s="12" t="str">
        <f t="shared" si="8"/>
        <v/>
      </c>
    </row>
    <row r="145" spans="1:13" x14ac:dyDescent="0.25">
      <c r="A145" s="12" t="str">
        <f t="shared" si="6"/>
        <v/>
      </c>
      <c r="B145" s="13"/>
      <c r="C145" s="14"/>
      <c r="D145" s="15"/>
      <c r="E145" s="16"/>
      <c r="F145" s="17"/>
      <c r="G145" s="18"/>
      <c r="H145" s="19"/>
      <c r="I145" s="20" t="str">
        <f>IF(G145="","",G145*IF(H145="",Einstellungen!$B$6,H145))</f>
        <v/>
      </c>
      <c r="J145" s="20" t="str">
        <f t="shared" si="7"/>
        <v/>
      </c>
      <c r="K145" s="13"/>
      <c r="L145" s="13"/>
      <c r="M145" s="12" t="str">
        <f t="shared" si="8"/>
        <v/>
      </c>
    </row>
    <row r="146" spans="1:13" x14ac:dyDescent="0.25">
      <c r="A146" s="12" t="str">
        <f t="shared" si="6"/>
        <v/>
      </c>
      <c r="B146" s="13"/>
      <c r="C146" s="14"/>
      <c r="D146" s="15"/>
      <c r="E146" s="16"/>
      <c r="F146" s="17"/>
      <c r="G146" s="18"/>
      <c r="H146" s="19"/>
      <c r="I146" s="20" t="str">
        <f>IF(G146="","",G146*IF(H146="",Einstellungen!$B$6,H146))</f>
        <v/>
      </c>
      <c r="J146" s="20" t="str">
        <f t="shared" si="7"/>
        <v/>
      </c>
      <c r="K146" s="13"/>
      <c r="L146" s="13"/>
      <c r="M146" s="12" t="str">
        <f t="shared" si="8"/>
        <v/>
      </c>
    </row>
    <row r="147" spans="1:13" x14ac:dyDescent="0.25">
      <c r="A147" s="12" t="str">
        <f t="shared" si="6"/>
        <v/>
      </c>
      <c r="B147" s="13"/>
      <c r="C147" s="14"/>
      <c r="D147" s="15"/>
      <c r="E147" s="16"/>
      <c r="F147" s="17"/>
      <c r="G147" s="18"/>
      <c r="H147" s="19"/>
      <c r="I147" s="20" t="str">
        <f>IF(G147="","",G147*IF(H147="",Einstellungen!$B$6,H147))</f>
        <v/>
      </c>
      <c r="J147" s="20" t="str">
        <f t="shared" si="7"/>
        <v/>
      </c>
      <c r="K147" s="13"/>
      <c r="L147" s="13"/>
      <c r="M147" s="12" t="str">
        <f t="shared" si="8"/>
        <v/>
      </c>
    </row>
    <row r="148" spans="1:13" x14ac:dyDescent="0.25">
      <c r="A148" s="12" t="str">
        <f t="shared" si="6"/>
        <v/>
      </c>
      <c r="B148" s="13"/>
      <c r="C148" s="14"/>
      <c r="D148" s="15"/>
      <c r="E148" s="16"/>
      <c r="F148" s="17"/>
      <c r="G148" s="18"/>
      <c r="H148" s="19"/>
      <c r="I148" s="20" t="str">
        <f>IF(G148="","",G148*IF(H148="",Einstellungen!$B$6,H148))</f>
        <v/>
      </c>
      <c r="J148" s="20" t="str">
        <f t="shared" si="7"/>
        <v/>
      </c>
      <c r="K148" s="13"/>
      <c r="L148" s="13"/>
      <c r="M148" s="12" t="str">
        <f t="shared" si="8"/>
        <v/>
      </c>
    </row>
    <row r="149" spans="1:13" x14ac:dyDescent="0.25">
      <c r="A149" s="12" t="str">
        <f t="shared" si="6"/>
        <v/>
      </c>
      <c r="B149" s="13"/>
      <c r="C149" s="14"/>
      <c r="D149" s="15"/>
      <c r="E149" s="16"/>
      <c r="F149" s="17"/>
      <c r="G149" s="18"/>
      <c r="H149" s="19"/>
      <c r="I149" s="20" t="str">
        <f>IF(G149="","",G149*IF(H149="",Einstellungen!$B$6,H149))</f>
        <v/>
      </c>
      <c r="J149" s="20" t="str">
        <f t="shared" si="7"/>
        <v/>
      </c>
      <c r="K149" s="13"/>
      <c r="L149" s="13"/>
      <c r="M149" s="12" t="str">
        <f t="shared" si="8"/>
        <v/>
      </c>
    </row>
    <row r="150" spans="1:13" x14ac:dyDescent="0.25">
      <c r="A150" s="12" t="str">
        <f t="shared" si="6"/>
        <v/>
      </c>
      <c r="B150" s="13"/>
      <c r="C150" s="14"/>
      <c r="D150" s="15"/>
      <c r="E150" s="16"/>
      <c r="F150" s="17"/>
      <c r="G150" s="18"/>
      <c r="H150" s="19"/>
      <c r="I150" s="20" t="str">
        <f>IF(G150="","",G150*IF(H150="",Einstellungen!$B$6,H150))</f>
        <v/>
      </c>
      <c r="J150" s="20" t="str">
        <f t="shared" si="7"/>
        <v/>
      </c>
      <c r="K150" s="13"/>
      <c r="L150" s="13"/>
      <c r="M150" s="12" t="str">
        <f t="shared" si="8"/>
        <v/>
      </c>
    </row>
    <row r="151" spans="1:13" x14ac:dyDescent="0.25">
      <c r="A151" s="12" t="str">
        <f t="shared" si="6"/>
        <v/>
      </c>
      <c r="B151" s="13"/>
      <c r="C151" s="14"/>
      <c r="D151" s="15"/>
      <c r="E151" s="16"/>
      <c r="F151" s="17"/>
      <c r="G151" s="18"/>
      <c r="H151" s="19"/>
      <c r="I151" s="20" t="str">
        <f>IF(G151="","",G151*IF(H151="",Einstellungen!$B$6,H151))</f>
        <v/>
      </c>
      <c r="J151" s="20" t="str">
        <f t="shared" si="7"/>
        <v/>
      </c>
      <c r="K151" s="13"/>
      <c r="L151" s="13"/>
      <c r="M151" s="12" t="str">
        <f t="shared" si="8"/>
        <v/>
      </c>
    </row>
    <row r="152" spans="1:13" x14ac:dyDescent="0.25">
      <c r="A152" s="12" t="str">
        <f t="shared" si="6"/>
        <v/>
      </c>
      <c r="B152" s="13"/>
      <c r="C152" s="14"/>
      <c r="D152" s="15"/>
      <c r="E152" s="16"/>
      <c r="F152" s="17"/>
      <c r="G152" s="18"/>
      <c r="H152" s="19"/>
      <c r="I152" s="20" t="str">
        <f>IF(G152="","",G152*IF(H152="",Einstellungen!$B$6,H152))</f>
        <v/>
      </c>
      <c r="J152" s="20" t="str">
        <f t="shared" si="7"/>
        <v/>
      </c>
      <c r="K152" s="13"/>
      <c r="L152" s="13"/>
      <c r="M152" s="12" t="str">
        <f t="shared" si="8"/>
        <v/>
      </c>
    </row>
    <row r="153" spans="1:13" x14ac:dyDescent="0.25">
      <c r="A153" s="12" t="str">
        <f t="shared" si="6"/>
        <v/>
      </c>
      <c r="B153" s="13"/>
      <c r="C153" s="14"/>
      <c r="D153" s="15"/>
      <c r="E153" s="16"/>
      <c r="F153" s="17"/>
      <c r="G153" s="18"/>
      <c r="H153" s="19"/>
      <c r="I153" s="20" t="str">
        <f>IF(G153="","",G153*IF(H153="",Einstellungen!$B$6,H153))</f>
        <v/>
      </c>
      <c r="J153" s="20" t="str">
        <f t="shared" si="7"/>
        <v/>
      </c>
      <c r="K153" s="13"/>
      <c r="L153" s="13"/>
      <c r="M153" s="12" t="str">
        <f t="shared" si="8"/>
        <v/>
      </c>
    </row>
    <row r="154" spans="1:13" x14ac:dyDescent="0.25">
      <c r="A154" s="12" t="str">
        <f t="shared" si="6"/>
        <v/>
      </c>
      <c r="B154" s="13"/>
      <c r="C154" s="14"/>
      <c r="D154" s="15"/>
      <c r="E154" s="16"/>
      <c r="F154" s="17"/>
      <c r="G154" s="18"/>
      <c r="H154" s="19"/>
      <c r="I154" s="20" t="str">
        <f>IF(G154="","",G154*IF(H154="",Einstellungen!$B$6,H154))</f>
        <v/>
      </c>
      <c r="J154" s="20" t="str">
        <f t="shared" si="7"/>
        <v/>
      </c>
      <c r="K154" s="13"/>
      <c r="L154" s="13"/>
      <c r="M154" s="12" t="str">
        <f t="shared" si="8"/>
        <v/>
      </c>
    </row>
    <row r="155" spans="1:13" x14ac:dyDescent="0.25">
      <c r="A155" s="12" t="str">
        <f t="shared" si="6"/>
        <v/>
      </c>
      <c r="B155" s="13"/>
      <c r="C155" s="14"/>
      <c r="D155" s="15"/>
      <c r="E155" s="16"/>
      <c r="F155" s="17"/>
      <c r="G155" s="18"/>
      <c r="H155" s="19"/>
      <c r="I155" s="20" t="str">
        <f>IF(G155="","",G155*IF(H155="",Einstellungen!$B$6,H155))</f>
        <v/>
      </c>
      <c r="J155" s="20" t="str">
        <f t="shared" si="7"/>
        <v/>
      </c>
      <c r="K155" s="13"/>
      <c r="L155" s="13"/>
      <c r="M155" s="12" t="str">
        <f t="shared" si="8"/>
        <v/>
      </c>
    </row>
    <row r="156" spans="1:13" x14ac:dyDescent="0.25">
      <c r="A156" s="12" t="str">
        <f t="shared" si="6"/>
        <v/>
      </c>
      <c r="B156" s="13"/>
      <c r="C156" s="14"/>
      <c r="D156" s="15"/>
      <c r="E156" s="16"/>
      <c r="F156" s="17"/>
      <c r="G156" s="18"/>
      <c r="H156" s="19"/>
      <c r="I156" s="20" t="str">
        <f>IF(G156="","",G156*IF(H156="",Einstellungen!$B$6,H156))</f>
        <v/>
      </c>
      <c r="J156" s="20" t="str">
        <f t="shared" si="7"/>
        <v/>
      </c>
      <c r="K156" s="13"/>
      <c r="L156" s="13"/>
      <c r="M156" s="12" t="str">
        <f t="shared" si="8"/>
        <v/>
      </c>
    </row>
    <row r="157" spans="1:13" x14ac:dyDescent="0.25">
      <c r="A157" s="12" t="str">
        <f t="shared" si="6"/>
        <v/>
      </c>
      <c r="B157" s="13"/>
      <c r="C157" s="14"/>
      <c r="D157" s="15"/>
      <c r="E157" s="16"/>
      <c r="F157" s="17"/>
      <c r="G157" s="18"/>
      <c r="H157" s="19"/>
      <c r="I157" s="20" t="str">
        <f>IF(G157="","",G157*IF(H157="",Einstellungen!$B$6,H157))</f>
        <v/>
      </c>
      <c r="J157" s="20" t="str">
        <f t="shared" si="7"/>
        <v/>
      </c>
      <c r="K157" s="13"/>
      <c r="L157" s="13"/>
      <c r="M157" s="12" t="str">
        <f t="shared" si="8"/>
        <v/>
      </c>
    </row>
    <row r="158" spans="1:13" x14ac:dyDescent="0.25">
      <c r="A158" s="12" t="str">
        <f t="shared" si="6"/>
        <v/>
      </c>
      <c r="B158" s="13"/>
      <c r="C158" s="14"/>
      <c r="D158" s="15"/>
      <c r="E158" s="16"/>
      <c r="F158" s="17"/>
      <c r="G158" s="18"/>
      <c r="H158" s="19"/>
      <c r="I158" s="20" t="str">
        <f>IF(G158="","",G158*IF(H158="",Einstellungen!$B$6,H158))</f>
        <v/>
      </c>
      <c r="J158" s="20" t="str">
        <f t="shared" si="7"/>
        <v/>
      </c>
      <c r="K158" s="13"/>
      <c r="L158" s="13"/>
      <c r="M158" s="12" t="str">
        <f t="shared" si="8"/>
        <v/>
      </c>
    </row>
    <row r="159" spans="1:13" x14ac:dyDescent="0.25">
      <c r="A159" s="12" t="str">
        <f t="shared" si="6"/>
        <v/>
      </c>
      <c r="B159" s="13"/>
      <c r="C159" s="14"/>
      <c r="D159" s="15"/>
      <c r="E159" s="16"/>
      <c r="F159" s="17"/>
      <c r="G159" s="18"/>
      <c r="H159" s="19"/>
      <c r="I159" s="20" t="str">
        <f>IF(G159="","",G159*IF(H159="",Einstellungen!$B$6,H159))</f>
        <v/>
      </c>
      <c r="J159" s="20" t="str">
        <f t="shared" si="7"/>
        <v/>
      </c>
      <c r="K159" s="13"/>
      <c r="L159" s="13"/>
      <c r="M159" s="12" t="str">
        <f t="shared" si="8"/>
        <v/>
      </c>
    </row>
    <row r="160" spans="1:13" x14ac:dyDescent="0.25">
      <c r="A160" s="12" t="str">
        <f t="shared" si="6"/>
        <v/>
      </c>
      <c r="B160" s="13"/>
      <c r="C160" s="14"/>
      <c r="D160" s="15"/>
      <c r="E160" s="16"/>
      <c r="F160" s="17"/>
      <c r="G160" s="18"/>
      <c r="H160" s="19"/>
      <c r="I160" s="20" t="str">
        <f>IF(G160="","",G160*IF(H160="",Einstellungen!$B$6,H160))</f>
        <v/>
      </c>
      <c r="J160" s="20" t="str">
        <f t="shared" si="7"/>
        <v/>
      </c>
      <c r="K160" s="13"/>
      <c r="L160" s="13"/>
      <c r="M160" s="12" t="str">
        <f t="shared" si="8"/>
        <v/>
      </c>
    </row>
    <row r="161" spans="1:13" x14ac:dyDescent="0.25">
      <c r="A161" s="12" t="str">
        <f t="shared" si="6"/>
        <v/>
      </c>
      <c r="B161" s="13"/>
      <c r="C161" s="14"/>
      <c r="D161" s="15"/>
      <c r="E161" s="16"/>
      <c r="F161" s="17"/>
      <c r="G161" s="18"/>
      <c r="H161" s="19"/>
      <c r="I161" s="20" t="str">
        <f>IF(G161="","",G161*IF(H161="",Einstellungen!$B$6,H161))</f>
        <v/>
      </c>
      <c r="J161" s="20" t="str">
        <f t="shared" si="7"/>
        <v/>
      </c>
      <c r="K161" s="13"/>
      <c r="L161" s="13"/>
      <c r="M161" s="12" t="str">
        <f t="shared" si="8"/>
        <v/>
      </c>
    </row>
    <row r="162" spans="1:13" x14ac:dyDescent="0.25">
      <c r="A162" s="12" t="str">
        <f t="shared" si="6"/>
        <v/>
      </c>
      <c r="B162" s="13"/>
      <c r="C162" s="14"/>
      <c r="D162" s="15"/>
      <c r="E162" s="16"/>
      <c r="F162" s="17"/>
      <c r="G162" s="18"/>
      <c r="H162" s="19"/>
      <c r="I162" s="20" t="str">
        <f>IF(G162="","",G162*IF(H162="",Einstellungen!$B$6,H162))</f>
        <v/>
      </c>
      <c r="J162" s="20" t="str">
        <f t="shared" si="7"/>
        <v/>
      </c>
      <c r="K162" s="13"/>
      <c r="L162" s="13"/>
      <c r="M162" s="12" t="str">
        <f t="shared" si="8"/>
        <v/>
      </c>
    </row>
    <row r="163" spans="1:13" x14ac:dyDescent="0.25">
      <c r="A163" s="12" t="str">
        <f t="shared" si="6"/>
        <v/>
      </c>
      <c r="B163" s="13"/>
      <c r="C163" s="14"/>
      <c r="D163" s="15"/>
      <c r="E163" s="16"/>
      <c r="F163" s="17"/>
      <c r="G163" s="18"/>
      <c r="H163" s="19"/>
      <c r="I163" s="20" t="str">
        <f>IF(G163="","",G163*IF(H163="",Einstellungen!$B$6,H163))</f>
        <v/>
      </c>
      <c r="J163" s="20" t="str">
        <f t="shared" si="7"/>
        <v/>
      </c>
      <c r="K163" s="13"/>
      <c r="L163" s="13"/>
      <c r="M163" s="12" t="str">
        <f t="shared" si="8"/>
        <v/>
      </c>
    </row>
    <row r="164" spans="1:13" x14ac:dyDescent="0.25">
      <c r="A164" s="12" t="str">
        <f t="shared" si="6"/>
        <v/>
      </c>
      <c r="B164" s="13"/>
      <c r="C164" s="14"/>
      <c r="D164" s="15"/>
      <c r="E164" s="16"/>
      <c r="F164" s="17"/>
      <c r="G164" s="18"/>
      <c r="H164" s="19"/>
      <c r="I164" s="20" t="str">
        <f>IF(G164="","",G164*IF(H164="",Einstellungen!$B$6,H164))</f>
        <v/>
      </c>
      <c r="J164" s="20" t="str">
        <f t="shared" si="7"/>
        <v/>
      </c>
      <c r="K164" s="13"/>
      <c r="L164" s="13"/>
      <c r="M164" s="12" t="str">
        <f t="shared" si="8"/>
        <v/>
      </c>
    </row>
    <row r="165" spans="1:13" x14ac:dyDescent="0.25">
      <c r="A165" s="12" t="str">
        <f t="shared" si="6"/>
        <v/>
      </c>
      <c r="B165" s="13"/>
      <c r="C165" s="14"/>
      <c r="D165" s="15"/>
      <c r="E165" s="16"/>
      <c r="F165" s="17"/>
      <c r="G165" s="18"/>
      <c r="H165" s="19"/>
      <c r="I165" s="20" t="str">
        <f>IF(G165="","",G165*IF(H165="",Einstellungen!$B$6,H165))</f>
        <v/>
      </c>
      <c r="J165" s="20" t="str">
        <f t="shared" si="7"/>
        <v/>
      </c>
      <c r="K165" s="13"/>
      <c r="L165" s="13"/>
      <c r="M165" s="12" t="str">
        <f t="shared" si="8"/>
        <v/>
      </c>
    </row>
    <row r="166" spans="1:13" x14ac:dyDescent="0.25">
      <c r="A166" s="12" t="str">
        <f t="shared" si="6"/>
        <v/>
      </c>
      <c r="B166" s="13"/>
      <c r="C166" s="14"/>
      <c r="D166" s="15"/>
      <c r="E166" s="16"/>
      <c r="F166" s="17"/>
      <c r="G166" s="18"/>
      <c r="H166" s="19"/>
      <c r="I166" s="20" t="str">
        <f>IF(G166="","",G166*IF(H166="",Einstellungen!$B$6,H166))</f>
        <v/>
      </c>
      <c r="J166" s="20" t="str">
        <f t="shared" si="7"/>
        <v/>
      </c>
      <c r="K166" s="13"/>
      <c r="L166" s="13"/>
      <c r="M166" s="12" t="str">
        <f t="shared" si="8"/>
        <v/>
      </c>
    </row>
    <row r="167" spans="1:13" x14ac:dyDescent="0.25">
      <c r="A167" s="12" t="str">
        <f t="shared" si="6"/>
        <v/>
      </c>
      <c r="B167" s="13"/>
      <c r="C167" s="14"/>
      <c r="D167" s="15"/>
      <c r="E167" s="16"/>
      <c r="F167" s="17"/>
      <c r="G167" s="18"/>
      <c r="H167" s="19"/>
      <c r="I167" s="20" t="str">
        <f>IF(G167="","",G167*IF(H167="",Einstellungen!$B$6,H167))</f>
        <v/>
      </c>
      <c r="J167" s="20" t="str">
        <f t="shared" si="7"/>
        <v/>
      </c>
      <c r="K167" s="13"/>
      <c r="L167" s="13"/>
      <c r="M167" s="12" t="str">
        <f t="shared" si="8"/>
        <v/>
      </c>
    </row>
    <row r="168" spans="1:13" x14ac:dyDescent="0.25">
      <c r="A168" s="12" t="str">
        <f t="shared" si="6"/>
        <v/>
      </c>
      <c r="B168" s="13"/>
      <c r="C168" s="14"/>
      <c r="D168" s="15"/>
      <c r="E168" s="16"/>
      <c r="F168" s="17"/>
      <c r="G168" s="18"/>
      <c r="H168" s="19"/>
      <c r="I168" s="20" t="str">
        <f>IF(G168="","",G168*IF(H168="",Einstellungen!$B$6,H168))</f>
        <v/>
      </c>
      <c r="J168" s="20" t="str">
        <f t="shared" si="7"/>
        <v/>
      </c>
      <c r="K168" s="13"/>
      <c r="L168" s="13"/>
      <c r="M168" s="12" t="str">
        <f t="shared" si="8"/>
        <v/>
      </c>
    </row>
    <row r="169" spans="1:13" x14ac:dyDescent="0.25">
      <c r="A169" s="12" t="str">
        <f t="shared" si="6"/>
        <v/>
      </c>
      <c r="B169" s="13"/>
      <c r="C169" s="14"/>
      <c r="D169" s="15"/>
      <c r="E169" s="16"/>
      <c r="F169" s="17"/>
      <c r="G169" s="18"/>
      <c r="H169" s="19"/>
      <c r="I169" s="20" t="str">
        <f>IF(G169="","",G169*IF(H169="",Einstellungen!$B$6,H169))</f>
        <v/>
      </c>
      <c r="J169" s="20" t="str">
        <f t="shared" si="7"/>
        <v/>
      </c>
      <c r="K169" s="13"/>
      <c r="L169" s="13"/>
      <c r="M169" s="12" t="str">
        <f t="shared" si="8"/>
        <v/>
      </c>
    </row>
    <row r="170" spans="1:13" x14ac:dyDescent="0.25">
      <c r="A170" s="12" t="str">
        <f t="shared" si="6"/>
        <v/>
      </c>
      <c r="B170" s="13"/>
      <c r="C170" s="14"/>
      <c r="D170" s="15"/>
      <c r="E170" s="16"/>
      <c r="F170" s="17"/>
      <c r="G170" s="18"/>
      <c r="H170" s="19"/>
      <c r="I170" s="20" t="str">
        <f>IF(G170="","",G170*IF(H170="",Einstellungen!$B$6,H170))</f>
        <v/>
      </c>
      <c r="J170" s="20" t="str">
        <f t="shared" si="7"/>
        <v/>
      </c>
      <c r="K170" s="13"/>
      <c r="L170" s="13"/>
      <c r="M170" s="12" t="str">
        <f t="shared" si="8"/>
        <v/>
      </c>
    </row>
    <row r="171" spans="1:13" x14ac:dyDescent="0.25">
      <c r="A171" s="12" t="str">
        <f t="shared" si="6"/>
        <v/>
      </c>
      <c r="B171" s="13"/>
      <c r="C171" s="14"/>
      <c r="D171" s="15"/>
      <c r="E171" s="16"/>
      <c r="F171" s="17"/>
      <c r="G171" s="18"/>
      <c r="H171" s="19"/>
      <c r="I171" s="20" t="str">
        <f>IF(G171="","",G171*IF(H171="",Einstellungen!$B$6,H171))</f>
        <v/>
      </c>
      <c r="J171" s="20" t="str">
        <f t="shared" si="7"/>
        <v/>
      </c>
      <c r="K171" s="13"/>
      <c r="L171" s="13"/>
      <c r="M171" s="12" t="str">
        <f t="shared" si="8"/>
        <v/>
      </c>
    </row>
    <row r="172" spans="1:13" x14ac:dyDescent="0.25">
      <c r="A172" s="12" t="str">
        <f t="shared" si="6"/>
        <v/>
      </c>
      <c r="B172" s="13"/>
      <c r="C172" s="14"/>
      <c r="D172" s="15"/>
      <c r="E172" s="16"/>
      <c r="F172" s="17"/>
      <c r="G172" s="18"/>
      <c r="H172" s="19"/>
      <c r="I172" s="20" t="str">
        <f>IF(G172="","",G172*IF(H172="",Einstellungen!$B$6,H172))</f>
        <v/>
      </c>
      <c r="J172" s="20" t="str">
        <f t="shared" si="7"/>
        <v/>
      </c>
      <c r="K172" s="13"/>
      <c r="L172" s="13"/>
      <c r="M172" s="12" t="str">
        <f t="shared" si="8"/>
        <v/>
      </c>
    </row>
    <row r="173" spans="1:13" x14ac:dyDescent="0.25">
      <c r="A173" s="12" t="str">
        <f t="shared" si="6"/>
        <v/>
      </c>
      <c r="B173" s="13"/>
      <c r="C173" s="14"/>
      <c r="D173" s="15"/>
      <c r="E173" s="16"/>
      <c r="F173" s="17"/>
      <c r="G173" s="18"/>
      <c r="H173" s="19"/>
      <c r="I173" s="20" t="str">
        <f>IF(G173="","",G173*IF(H173="",Einstellungen!$B$6,H173))</f>
        <v/>
      </c>
      <c r="J173" s="20" t="str">
        <f t="shared" si="7"/>
        <v/>
      </c>
      <c r="K173" s="13"/>
      <c r="L173" s="13"/>
      <c r="M173" s="12" t="str">
        <f t="shared" si="8"/>
        <v/>
      </c>
    </row>
    <row r="174" spans="1:13" x14ac:dyDescent="0.25">
      <c r="A174" s="12" t="str">
        <f t="shared" si="6"/>
        <v/>
      </c>
      <c r="B174" s="13"/>
      <c r="C174" s="14"/>
      <c r="D174" s="15"/>
      <c r="E174" s="16"/>
      <c r="F174" s="17"/>
      <c r="G174" s="18"/>
      <c r="H174" s="19"/>
      <c r="I174" s="20" t="str">
        <f>IF(G174="","",G174*IF(H174="",Einstellungen!$B$6,H174))</f>
        <v/>
      </c>
      <c r="J174" s="20" t="str">
        <f t="shared" si="7"/>
        <v/>
      </c>
      <c r="K174" s="13"/>
      <c r="L174" s="13"/>
      <c r="M174" s="12" t="str">
        <f t="shared" si="8"/>
        <v/>
      </c>
    </row>
    <row r="175" spans="1:13" x14ac:dyDescent="0.25">
      <c r="A175" s="12" t="str">
        <f t="shared" si="6"/>
        <v/>
      </c>
      <c r="B175" s="13"/>
      <c r="C175" s="14"/>
      <c r="D175" s="15"/>
      <c r="E175" s="16"/>
      <c r="F175" s="17"/>
      <c r="G175" s="18"/>
      <c r="H175" s="19"/>
      <c r="I175" s="20" t="str">
        <f>IF(G175="","",G175*IF(H175="",Einstellungen!$B$6,H175))</f>
        <v/>
      </c>
      <c r="J175" s="20" t="str">
        <f t="shared" si="7"/>
        <v/>
      </c>
      <c r="K175" s="13"/>
      <c r="L175" s="13"/>
      <c r="M175" s="12" t="str">
        <f t="shared" si="8"/>
        <v/>
      </c>
    </row>
    <row r="176" spans="1:13" x14ac:dyDescent="0.25">
      <c r="A176" s="12" t="str">
        <f t="shared" si="6"/>
        <v/>
      </c>
      <c r="B176" s="13"/>
      <c r="C176" s="14"/>
      <c r="D176" s="15"/>
      <c r="E176" s="16"/>
      <c r="F176" s="17"/>
      <c r="G176" s="18"/>
      <c r="H176" s="19"/>
      <c r="I176" s="20" t="str">
        <f>IF(G176="","",G176*IF(H176="",Einstellungen!$B$6,H176))</f>
        <v/>
      </c>
      <c r="J176" s="20" t="str">
        <f t="shared" si="7"/>
        <v/>
      </c>
      <c r="K176" s="13"/>
      <c r="L176" s="13"/>
      <c r="M176" s="12" t="str">
        <f t="shared" si="8"/>
        <v/>
      </c>
    </row>
    <row r="177" spans="1:13" x14ac:dyDescent="0.25">
      <c r="A177" s="12" t="str">
        <f t="shared" si="6"/>
        <v/>
      </c>
      <c r="B177" s="13"/>
      <c r="C177" s="14"/>
      <c r="D177" s="15"/>
      <c r="E177" s="16"/>
      <c r="F177" s="17"/>
      <c r="G177" s="18"/>
      <c r="H177" s="19"/>
      <c r="I177" s="20" t="str">
        <f>IF(G177="","",G177*IF(H177="",Einstellungen!$B$6,H177))</f>
        <v/>
      </c>
      <c r="J177" s="20" t="str">
        <f t="shared" si="7"/>
        <v/>
      </c>
      <c r="K177" s="13"/>
      <c r="L177" s="13"/>
      <c r="M177" s="12" t="str">
        <f t="shared" si="8"/>
        <v/>
      </c>
    </row>
    <row r="178" spans="1:13" x14ac:dyDescent="0.25">
      <c r="A178" s="12" t="str">
        <f t="shared" si="6"/>
        <v/>
      </c>
      <c r="B178" s="13"/>
      <c r="C178" s="14"/>
      <c r="D178" s="15"/>
      <c r="E178" s="16"/>
      <c r="F178" s="17"/>
      <c r="G178" s="18"/>
      <c r="H178" s="19"/>
      <c r="I178" s="20" t="str">
        <f>IF(G178="","",G178*IF(H178="",Einstellungen!$B$6,H178))</f>
        <v/>
      </c>
      <c r="J178" s="20" t="str">
        <f t="shared" si="7"/>
        <v/>
      </c>
      <c r="K178" s="13"/>
      <c r="L178" s="13"/>
      <c r="M178" s="12" t="str">
        <f t="shared" si="8"/>
        <v/>
      </c>
    </row>
    <row r="179" spans="1:13" x14ac:dyDescent="0.25">
      <c r="A179" s="12" t="str">
        <f t="shared" si="6"/>
        <v/>
      </c>
      <c r="B179" s="13"/>
      <c r="C179" s="14"/>
      <c r="D179" s="15"/>
      <c r="E179" s="16"/>
      <c r="F179" s="17"/>
      <c r="G179" s="18"/>
      <c r="H179" s="19"/>
      <c r="I179" s="20" t="str">
        <f>IF(G179="","",G179*IF(H179="",Einstellungen!$B$6,H179))</f>
        <v/>
      </c>
      <c r="J179" s="20" t="str">
        <f t="shared" si="7"/>
        <v/>
      </c>
      <c r="K179" s="13"/>
      <c r="L179" s="13"/>
      <c r="M179" s="12" t="str">
        <f t="shared" si="8"/>
        <v/>
      </c>
    </row>
    <row r="180" spans="1:13" x14ac:dyDescent="0.25">
      <c r="A180" s="12" t="str">
        <f t="shared" si="6"/>
        <v/>
      </c>
      <c r="B180" s="13"/>
      <c r="C180" s="14"/>
      <c r="D180" s="15"/>
      <c r="E180" s="16"/>
      <c r="F180" s="17"/>
      <c r="G180" s="18"/>
      <c r="H180" s="19"/>
      <c r="I180" s="20" t="str">
        <f>IF(G180="","",G180*IF(H180="",Einstellungen!$B$6,H180))</f>
        <v/>
      </c>
      <c r="J180" s="20" t="str">
        <f t="shared" si="7"/>
        <v/>
      </c>
      <c r="K180" s="13"/>
      <c r="L180" s="13"/>
      <c r="M180" s="12" t="str">
        <f t="shared" si="8"/>
        <v/>
      </c>
    </row>
    <row r="181" spans="1:13" x14ac:dyDescent="0.25">
      <c r="A181" s="12" t="str">
        <f t="shared" si="6"/>
        <v/>
      </c>
      <c r="B181" s="13"/>
      <c r="C181" s="14"/>
      <c r="D181" s="15"/>
      <c r="E181" s="16"/>
      <c r="F181" s="17"/>
      <c r="G181" s="18"/>
      <c r="H181" s="19"/>
      <c r="I181" s="20" t="str">
        <f>IF(G181="","",G181*IF(H181="",Einstellungen!$B$6,H181))</f>
        <v/>
      </c>
      <c r="J181" s="20" t="str">
        <f t="shared" si="7"/>
        <v/>
      </c>
      <c r="K181" s="13"/>
      <c r="L181" s="13"/>
      <c r="M181" s="12" t="str">
        <f t="shared" si="8"/>
        <v/>
      </c>
    </row>
    <row r="182" spans="1:13" x14ac:dyDescent="0.25">
      <c r="A182" s="12" t="str">
        <f t="shared" si="6"/>
        <v/>
      </c>
      <c r="B182" s="13"/>
      <c r="C182" s="14"/>
      <c r="D182" s="15"/>
      <c r="E182" s="16"/>
      <c r="F182" s="17"/>
      <c r="G182" s="18"/>
      <c r="H182" s="19"/>
      <c r="I182" s="20" t="str">
        <f>IF(G182="","",G182*IF(H182="",Einstellungen!$B$6,H182))</f>
        <v/>
      </c>
      <c r="J182" s="20" t="str">
        <f t="shared" si="7"/>
        <v/>
      </c>
      <c r="K182" s="13"/>
      <c r="L182" s="13"/>
      <c r="M182" s="12" t="str">
        <f t="shared" si="8"/>
        <v/>
      </c>
    </row>
    <row r="183" spans="1:13" x14ac:dyDescent="0.25">
      <c r="A183" s="12" t="str">
        <f t="shared" si="6"/>
        <v/>
      </c>
      <c r="B183" s="13"/>
      <c r="C183" s="14"/>
      <c r="D183" s="15"/>
      <c r="E183" s="16"/>
      <c r="F183" s="17"/>
      <c r="G183" s="18"/>
      <c r="H183" s="19"/>
      <c r="I183" s="20" t="str">
        <f>IF(G183="","",G183*IF(H183="",Einstellungen!$B$6,H183))</f>
        <v/>
      </c>
      <c r="J183" s="20" t="str">
        <f t="shared" si="7"/>
        <v/>
      </c>
      <c r="K183" s="13"/>
      <c r="L183" s="13"/>
      <c r="M183" s="12" t="str">
        <f t="shared" si="8"/>
        <v/>
      </c>
    </row>
    <row r="184" spans="1:13" x14ac:dyDescent="0.25">
      <c r="A184" s="12" t="str">
        <f t="shared" si="6"/>
        <v/>
      </c>
      <c r="B184" s="13"/>
      <c r="C184" s="14"/>
      <c r="D184" s="15"/>
      <c r="E184" s="16"/>
      <c r="F184" s="17"/>
      <c r="G184" s="18"/>
      <c r="H184" s="19"/>
      <c r="I184" s="20" t="str">
        <f>IF(G184="","",G184*IF(H184="",Einstellungen!$B$6,H184))</f>
        <v/>
      </c>
      <c r="J184" s="20" t="str">
        <f t="shared" si="7"/>
        <v/>
      </c>
      <c r="K184" s="13"/>
      <c r="L184" s="13"/>
      <c r="M184" s="12" t="str">
        <f t="shared" si="8"/>
        <v/>
      </c>
    </row>
    <row r="185" spans="1:13" x14ac:dyDescent="0.25">
      <c r="A185" s="12" t="str">
        <f t="shared" si="6"/>
        <v/>
      </c>
      <c r="B185" s="13"/>
      <c r="C185" s="14"/>
      <c r="D185" s="15"/>
      <c r="E185" s="16"/>
      <c r="F185" s="17"/>
      <c r="G185" s="18"/>
      <c r="H185" s="19"/>
      <c r="I185" s="20" t="str">
        <f>IF(G185="","",G185*IF(H185="",Einstellungen!$B$6,H185))</f>
        <v/>
      </c>
      <c r="J185" s="20" t="str">
        <f t="shared" si="7"/>
        <v/>
      </c>
      <c r="K185" s="13"/>
      <c r="L185" s="13"/>
      <c r="M185" s="12" t="str">
        <f t="shared" si="8"/>
        <v/>
      </c>
    </row>
    <row r="186" spans="1:13" x14ac:dyDescent="0.25">
      <c r="A186" s="12" t="str">
        <f t="shared" si="6"/>
        <v/>
      </c>
      <c r="B186" s="13"/>
      <c r="C186" s="14"/>
      <c r="D186" s="15"/>
      <c r="E186" s="16"/>
      <c r="F186" s="17"/>
      <c r="G186" s="18"/>
      <c r="H186" s="19"/>
      <c r="I186" s="20" t="str">
        <f>IF(G186="","",G186*IF(H186="",Einstellungen!$B$6,H186))</f>
        <v/>
      </c>
      <c r="J186" s="20" t="str">
        <f t="shared" si="7"/>
        <v/>
      </c>
      <c r="K186" s="13"/>
      <c r="L186" s="13"/>
      <c r="M186" s="12" t="str">
        <f t="shared" si="8"/>
        <v/>
      </c>
    </row>
    <row r="187" spans="1:13" x14ac:dyDescent="0.25">
      <c r="A187" s="12" t="str">
        <f t="shared" si="6"/>
        <v/>
      </c>
      <c r="B187" s="13"/>
      <c r="C187" s="14"/>
      <c r="D187" s="15"/>
      <c r="E187" s="16"/>
      <c r="F187" s="17"/>
      <c r="G187" s="18"/>
      <c r="H187" s="19"/>
      <c r="I187" s="20" t="str">
        <f>IF(G187="","",G187*IF(H187="",Einstellungen!$B$6,H187))</f>
        <v/>
      </c>
      <c r="J187" s="20" t="str">
        <f t="shared" si="7"/>
        <v/>
      </c>
      <c r="K187" s="13"/>
      <c r="L187" s="13"/>
      <c r="M187" s="12" t="str">
        <f t="shared" si="8"/>
        <v/>
      </c>
    </row>
    <row r="188" spans="1:13" x14ac:dyDescent="0.25">
      <c r="A188" s="12" t="str">
        <f t="shared" si="6"/>
        <v/>
      </c>
      <c r="B188" s="13"/>
      <c r="C188" s="14"/>
      <c r="D188" s="15"/>
      <c r="E188" s="16"/>
      <c r="F188" s="17"/>
      <c r="G188" s="18"/>
      <c r="H188" s="19"/>
      <c r="I188" s="20" t="str">
        <f>IF(G188="","",G188*IF(H188="",Einstellungen!$B$6,H188))</f>
        <v/>
      </c>
      <c r="J188" s="20" t="str">
        <f t="shared" si="7"/>
        <v/>
      </c>
      <c r="K188" s="13"/>
      <c r="L188" s="13"/>
      <c r="M188" s="12" t="str">
        <f t="shared" si="8"/>
        <v/>
      </c>
    </row>
    <row r="189" spans="1:13" x14ac:dyDescent="0.25">
      <c r="A189" s="12" t="str">
        <f t="shared" si="6"/>
        <v/>
      </c>
      <c r="B189" s="13"/>
      <c r="C189" s="14"/>
      <c r="D189" s="15"/>
      <c r="E189" s="16"/>
      <c r="F189" s="17"/>
      <c r="G189" s="18"/>
      <c r="H189" s="19"/>
      <c r="I189" s="20" t="str">
        <f>IF(G189="","",G189*IF(H189="",Einstellungen!$B$6,H189))</f>
        <v/>
      </c>
      <c r="J189" s="20" t="str">
        <f t="shared" si="7"/>
        <v/>
      </c>
      <c r="K189" s="13"/>
      <c r="L189" s="13"/>
      <c r="M189" s="12" t="str">
        <f t="shared" si="8"/>
        <v/>
      </c>
    </row>
    <row r="190" spans="1:13" x14ac:dyDescent="0.25">
      <c r="A190" s="12" t="str">
        <f t="shared" si="6"/>
        <v/>
      </c>
      <c r="B190" s="13"/>
      <c r="C190" s="14"/>
      <c r="D190" s="15"/>
      <c r="E190" s="16"/>
      <c r="F190" s="17"/>
      <c r="G190" s="18"/>
      <c r="H190" s="19"/>
      <c r="I190" s="20" t="str">
        <f>IF(G190="","",G190*IF(H190="",Einstellungen!$B$6,H190))</f>
        <v/>
      </c>
      <c r="J190" s="20" t="str">
        <f t="shared" si="7"/>
        <v/>
      </c>
      <c r="K190" s="13"/>
      <c r="L190" s="13"/>
      <c r="M190" s="12" t="str">
        <f t="shared" si="8"/>
        <v/>
      </c>
    </row>
    <row r="191" spans="1:13" x14ac:dyDescent="0.25">
      <c r="A191" s="12" t="str">
        <f t="shared" si="6"/>
        <v/>
      </c>
      <c r="B191" s="13"/>
      <c r="C191" s="14"/>
      <c r="D191" s="15"/>
      <c r="E191" s="16"/>
      <c r="F191" s="17"/>
      <c r="G191" s="18"/>
      <c r="H191" s="19"/>
      <c r="I191" s="20" t="str">
        <f>IF(G191="","",G191*IF(H191="",Einstellungen!$B$6,H191))</f>
        <v/>
      </c>
      <c r="J191" s="20" t="str">
        <f t="shared" si="7"/>
        <v/>
      </c>
      <c r="K191" s="13"/>
      <c r="L191" s="13"/>
      <c r="M191" s="12" t="str">
        <f t="shared" si="8"/>
        <v/>
      </c>
    </row>
    <row r="192" spans="1:13" x14ac:dyDescent="0.25">
      <c r="A192" s="12" t="str">
        <f t="shared" si="6"/>
        <v/>
      </c>
      <c r="B192" s="13"/>
      <c r="C192" s="14"/>
      <c r="D192" s="15"/>
      <c r="E192" s="16"/>
      <c r="F192" s="17"/>
      <c r="G192" s="18"/>
      <c r="H192" s="19"/>
      <c r="I192" s="20" t="str">
        <f>IF(G192="","",G192*IF(H192="",Einstellungen!$B$6,H192))</f>
        <v/>
      </c>
      <c r="J192" s="20" t="str">
        <f t="shared" si="7"/>
        <v/>
      </c>
      <c r="K192" s="13"/>
      <c r="L192" s="13"/>
      <c r="M192" s="12" t="str">
        <f t="shared" si="8"/>
        <v/>
      </c>
    </row>
    <row r="193" spans="1:13" x14ac:dyDescent="0.25">
      <c r="A193" s="12" t="str">
        <f t="shared" si="6"/>
        <v/>
      </c>
      <c r="B193" s="13"/>
      <c r="C193" s="14"/>
      <c r="D193" s="15"/>
      <c r="E193" s="16"/>
      <c r="F193" s="17"/>
      <c r="G193" s="18"/>
      <c r="H193" s="19"/>
      <c r="I193" s="20" t="str">
        <f>IF(G193="","",G193*IF(H193="",Einstellungen!$B$6,H193))</f>
        <v/>
      </c>
      <c r="J193" s="20" t="str">
        <f t="shared" si="7"/>
        <v/>
      </c>
      <c r="K193" s="13"/>
      <c r="L193" s="13"/>
      <c r="M193" s="12" t="str">
        <f t="shared" si="8"/>
        <v/>
      </c>
    </row>
    <row r="194" spans="1:13" x14ac:dyDescent="0.25">
      <c r="A194" s="12" t="str">
        <f t="shared" si="6"/>
        <v/>
      </c>
      <c r="B194" s="13"/>
      <c r="C194" s="14"/>
      <c r="D194" s="15"/>
      <c r="E194" s="16"/>
      <c r="F194" s="17"/>
      <c r="G194" s="18"/>
      <c r="H194" s="19"/>
      <c r="I194" s="20" t="str">
        <f>IF(G194="","",G194*IF(H194="",Einstellungen!$B$6,H194))</f>
        <v/>
      </c>
      <c r="J194" s="20" t="str">
        <f t="shared" si="7"/>
        <v/>
      </c>
      <c r="K194" s="13"/>
      <c r="L194" s="13"/>
      <c r="M194" s="12" t="str">
        <f t="shared" si="8"/>
        <v/>
      </c>
    </row>
    <row r="195" spans="1:13" x14ac:dyDescent="0.25">
      <c r="A195" s="12" t="str">
        <f t="shared" si="6"/>
        <v/>
      </c>
      <c r="B195" s="13"/>
      <c r="C195" s="14"/>
      <c r="D195" s="15"/>
      <c r="E195" s="16"/>
      <c r="F195" s="17"/>
      <c r="G195" s="18"/>
      <c r="H195" s="19"/>
      <c r="I195" s="20" t="str">
        <f>IF(G195="","",G195*IF(H195="",Einstellungen!$B$6,H195))</f>
        <v/>
      </c>
      <c r="J195" s="20" t="str">
        <f t="shared" si="7"/>
        <v/>
      </c>
      <c r="K195" s="13"/>
      <c r="L195" s="13"/>
      <c r="M195" s="12" t="str">
        <f t="shared" si="8"/>
        <v/>
      </c>
    </row>
    <row r="196" spans="1:13" x14ac:dyDescent="0.25">
      <c r="A196" s="12" t="str">
        <f t="shared" si="6"/>
        <v/>
      </c>
      <c r="B196" s="13"/>
      <c r="C196" s="14"/>
      <c r="D196" s="15"/>
      <c r="E196" s="16"/>
      <c r="F196" s="17"/>
      <c r="G196" s="18"/>
      <c r="H196" s="19"/>
      <c r="I196" s="20" t="str">
        <f>IF(G196="","",G196*IF(H196="",Einstellungen!$B$6,H196))</f>
        <v/>
      </c>
      <c r="J196" s="20" t="str">
        <f t="shared" si="7"/>
        <v/>
      </c>
      <c r="K196" s="13"/>
      <c r="L196" s="13"/>
      <c r="M196" s="12" t="str">
        <f t="shared" si="8"/>
        <v/>
      </c>
    </row>
    <row r="197" spans="1:13" x14ac:dyDescent="0.25">
      <c r="A197" s="12" t="str">
        <f t="shared" si="6"/>
        <v/>
      </c>
      <c r="B197" s="13"/>
      <c r="C197" s="14"/>
      <c r="D197" s="15"/>
      <c r="E197" s="16"/>
      <c r="F197" s="17"/>
      <c r="G197" s="18"/>
      <c r="H197" s="19"/>
      <c r="I197" s="20" t="str">
        <f>IF(G197="","",G197*IF(H197="",Einstellungen!$B$6,H197))</f>
        <v/>
      </c>
      <c r="J197" s="20" t="str">
        <f t="shared" si="7"/>
        <v/>
      </c>
      <c r="K197" s="13"/>
      <c r="L197" s="13"/>
      <c r="M197" s="12" t="str">
        <f t="shared" si="8"/>
        <v/>
      </c>
    </row>
    <row r="198" spans="1:13" x14ac:dyDescent="0.25">
      <c r="A198" s="12" t="str">
        <f t="shared" si="6"/>
        <v/>
      </c>
      <c r="B198" s="13"/>
      <c r="C198" s="14"/>
      <c r="D198" s="15"/>
      <c r="E198" s="16"/>
      <c r="F198" s="17"/>
      <c r="G198" s="18"/>
      <c r="H198" s="19"/>
      <c r="I198" s="20" t="str">
        <f>IF(G198="","",G198*IF(H198="",Einstellungen!$B$6,H198))</f>
        <v/>
      </c>
      <c r="J198" s="20" t="str">
        <f t="shared" si="7"/>
        <v/>
      </c>
      <c r="K198" s="13"/>
      <c r="L198" s="13"/>
      <c r="M198" s="12" t="str">
        <f t="shared" si="8"/>
        <v/>
      </c>
    </row>
    <row r="199" spans="1:13" x14ac:dyDescent="0.25">
      <c r="A199" s="12" t="str">
        <f t="shared" si="6"/>
        <v/>
      </c>
      <c r="B199" s="13"/>
      <c r="C199" s="14"/>
      <c r="D199" s="15"/>
      <c r="E199" s="16"/>
      <c r="F199" s="17"/>
      <c r="G199" s="18"/>
      <c r="H199" s="19"/>
      <c r="I199" s="20" t="str">
        <f>IF(G199="","",G199*IF(H199="",Einstellungen!$B$6,H199))</f>
        <v/>
      </c>
      <c r="J199" s="20" t="str">
        <f t="shared" si="7"/>
        <v/>
      </c>
      <c r="K199" s="13"/>
      <c r="L199" s="13"/>
      <c r="M199" s="12" t="str">
        <f t="shared" si="8"/>
        <v/>
      </c>
    </row>
    <row r="200" spans="1:13" x14ac:dyDescent="0.25">
      <c r="A200" s="12" t="str">
        <f t="shared" ref="A200:A263" si="9">IF(OR(B200&lt;&gt;"",C200&lt;&gt;""),ROW()-7,"")</f>
        <v/>
      </c>
      <c r="B200" s="13"/>
      <c r="C200" s="14"/>
      <c r="D200" s="15"/>
      <c r="E200" s="16"/>
      <c r="F200" s="17"/>
      <c r="G200" s="18"/>
      <c r="H200" s="19"/>
      <c r="I200" s="20" t="str">
        <f>IF(G200="","",G200*IF(H200="",Einstellungen!$B$6,H200))</f>
        <v/>
      </c>
      <c r="J200" s="20" t="str">
        <f t="shared" ref="J200:J263" si="10">IF(AND(E200="",I200=""),"",N(E200)+N(I200))</f>
        <v/>
      </c>
      <c r="K200" s="13"/>
      <c r="L200" s="13"/>
      <c r="M200" s="12" t="str">
        <f t="shared" ref="M200:M263" si="11">IF(J200="","",IF(L200&lt;&gt;"","erstattet",IF(K200&lt;&gt;"","eingereicht","offen")))</f>
        <v/>
      </c>
    </row>
    <row r="201" spans="1:13" x14ac:dyDescent="0.25">
      <c r="A201" s="12" t="str">
        <f t="shared" si="9"/>
        <v/>
      </c>
      <c r="B201" s="13"/>
      <c r="C201" s="14"/>
      <c r="D201" s="15"/>
      <c r="E201" s="16"/>
      <c r="F201" s="17"/>
      <c r="G201" s="18"/>
      <c r="H201" s="19"/>
      <c r="I201" s="20" t="str">
        <f>IF(G201="","",G201*IF(H201="",Einstellungen!$B$6,H201))</f>
        <v/>
      </c>
      <c r="J201" s="20" t="str">
        <f t="shared" si="10"/>
        <v/>
      </c>
      <c r="K201" s="13"/>
      <c r="L201" s="13"/>
      <c r="M201" s="12" t="str">
        <f t="shared" si="11"/>
        <v/>
      </c>
    </row>
    <row r="202" spans="1:13" x14ac:dyDescent="0.25">
      <c r="A202" s="12" t="str">
        <f t="shared" si="9"/>
        <v/>
      </c>
      <c r="B202" s="13"/>
      <c r="C202" s="14"/>
      <c r="D202" s="15"/>
      <c r="E202" s="16"/>
      <c r="F202" s="17"/>
      <c r="G202" s="18"/>
      <c r="H202" s="19"/>
      <c r="I202" s="20" t="str">
        <f>IF(G202="","",G202*IF(H202="",Einstellungen!$B$6,H202))</f>
        <v/>
      </c>
      <c r="J202" s="20" t="str">
        <f t="shared" si="10"/>
        <v/>
      </c>
      <c r="K202" s="13"/>
      <c r="L202" s="13"/>
      <c r="M202" s="12" t="str">
        <f t="shared" si="11"/>
        <v/>
      </c>
    </row>
    <row r="203" spans="1:13" x14ac:dyDescent="0.25">
      <c r="A203" s="12" t="str">
        <f t="shared" si="9"/>
        <v/>
      </c>
      <c r="B203" s="13"/>
      <c r="C203" s="14"/>
      <c r="D203" s="15"/>
      <c r="E203" s="16"/>
      <c r="F203" s="17"/>
      <c r="G203" s="18"/>
      <c r="H203" s="19"/>
      <c r="I203" s="20" t="str">
        <f>IF(G203="","",G203*IF(H203="",Einstellungen!$B$6,H203))</f>
        <v/>
      </c>
      <c r="J203" s="20" t="str">
        <f t="shared" si="10"/>
        <v/>
      </c>
      <c r="K203" s="13"/>
      <c r="L203" s="13"/>
      <c r="M203" s="12" t="str">
        <f t="shared" si="11"/>
        <v/>
      </c>
    </row>
    <row r="204" spans="1:13" x14ac:dyDescent="0.25">
      <c r="A204" s="12" t="str">
        <f t="shared" si="9"/>
        <v/>
      </c>
      <c r="B204" s="13"/>
      <c r="C204" s="14"/>
      <c r="D204" s="15"/>
      <c r="E204" s="16"/>
      <c r="F204" s="17"/>
      <c r="G204" s="18"/>
      <c r="H204" s="19"/>
      <c r="I204" s="20" t="str">
        <f>IF(G204="","",G204*IF(H204="",Einstellungen!$B$6,H204))</f>
        <v/>
      </c>
      <c r="J204" s="20" t="str">
        <f t="shared" si="10"/>
        <v/>
      </c>
      <c r="K204" s="13"/>
      <c r="L204" s="13"/>
      <c r="M204" s="12" t="str">
        <f t="shared" si="11"/>
        <v/>
      </c>
    </row>
    <row r="205" spans="1:13" x14ac:dyDescent="0.25">
      <c r="A205" s="12" t="str">
        <f t="shared" si="9"/>
        <v/>
      </c>
      <c r="B205" s="13"/>
      <c r="C205" s="14"/>
      <c r="D205" s="15"/>
      <c r="E205" s="16"/>
      <c r="F205" s="17"/>
      <c r="G205" s="18"/>
      <c r="H205" s="19"/>
      <c r="I205" s="20" t="str">
        <f>IF(G205="","",G205*IF(H205="",Einstellungen!$B$6,H205))</f>
        <v/>
      </c>
      <c r="J205" s="20" t="str">
        <f t="shared" si="10"/>
        <v/>
      </c>
      <c r="K205" s="13"/>
      <c r="L205" s="13"/>
      <c r="M205" s="12" t="str">
        <f t="shared" si="11"/>
        <v/>
      </c>
    </row>
    <row r="206" spans="1:13" x14ac:dyDescent="0.25">
      <c r="A206" s="12" t="str">
        <f t="shared" si="9"/>
        <v/>
      </c>
      <c r="B206" s="13"/>
      <c r="C206" s="14"/>
      <c r="D206" s="15"/>
      <c r="E206" s="16"/>
      <c r="F206" s="17"/>
      <c r="G206" s="18"/>
      <c r="H206" s="19"/>
      <c r="I206" s="20" t="str">
        <f>IF(G206="","",G206*IF(H206="",Einstellungen!$B$6,H206))</f>
        <v/>
      </c>
      <c r="J206" s="20" t="str">
        <f t="shared" si="10"/>
        <v/>
      </c>
      <c r="K206" s="13"/>
      <c r="L206" s="13"/>
      <c r="M206" s="12" t="str">
        <f t="shared" si="11"/>
        <v/>
      </c>
    </row>
    <row r="207" spans="1:13" x14ac:dyDescent="0.25">
      <c r="A207" s="12" t="str">
        <f t="shared" si="9"/>
        <v/>
      </c>
      <c r="B207" s="13"/>
      <c r="C207" s="14"/>
      <c r="D207" s="15"/>
      <c r="E207" s="16"/>
      <c r="F207" s="17"/>
      <c r="G207" s="18"/>
      <c r="H207" s="19"/>
      <c r="I207" s="20" t="str">
        <f>IF(G207="","",G207*IF(H207="",Einstellungen!$B$6,H207))</f>
        <v/>
      </c>
      <c r="J207" s="20" t="str">
        <f t="shared" si="10"/>
        <v/>
      </c>
      <c r="K207" s="13"/>
      <c r="L207" s="13"/>
      <c r="M207" s="12" t="str">
        <f t="shared" si="11"/>
        <v/>
      </c>
    </row>
    <row r="208" spans="1:13" x14ac:dyDescent="0.25">
      <c r="A208" s="12" t="str">
        <f t="shared" si="9"/>
        <v/>
      </c>
      <c r="B208" s="13"/>
      <c r="C208" s="14"/>
      <c r="D208" s="15"/>
      <c r="E208" s="16"/>
      <c r="F208" s="17"/>
      <c r="G208" s="18"/>
      <c r="H208" s="19"/>
      <c r="I208" s="20" t="str">
        <f>IF(G208="","",G208*IF(H208="",Einstellungen!$B$6,H208))</f>
        <v/>
      </c>
      <c r="J208" s="20" t="str">
        <f t="shared" si="10"/>
        <v/>
      </c>
      <c r="K208" s="13"/>
      <c r="L208" s="13"/>
      <c r="M208" s="12" t="str">
        <f t="shared" si="11"/>
        <v/>
      </c>
    </row>
    <row r="209" spans="1:13" x14ac:dyDescent="0.25">
      <c r="A209" s="12" t="str">
        <f t="shared" si="9"/>
        <v/>
      </c>
      <c r="B209" s="13"/>
      <c r="C209" s="14"/>
      <c r="D209" s="15"/>
      <c r="E209" s="16"/>
      <c r="F209" s="17"/>
      <c r="G209" s="18"/>
      <c r="H209" s="19"/>
      <c r="I209" s="20" t="str">
        <f>IF(G209="","",G209*IF(H209="",Einstellungen!$B$6,H209))</f>
        <v/>
      </c>
      <c r="J209" s="20" t="str">
        <f t="shared" si="10"/>
        <v/>
      </c>
      <c r="K209" s="13"/>
      <c r="L209" s="13"/>
      <c r="M209" s="12" t="str">
        <f t="shared" si="11"/>
        <v/>
      </c>
    </row>
    <row r="210" spans="1:13" x14ac:dyDescent="0.25">
      <c r="A210" s="12" t="str">
        <f t="shared" si="9"/>
        <v/>
      </c>
      <c r="B210" s="13"/>
      <c r="C210" s="14"/>
      <c r="D210" s="15"/>
      <c r="E210" s="16"/>
      <c r="F210" s="17"/>
      <c r="G210" s="18"/>
      <c r="H210" s="19"/>
      <c r="I210" s="20" t="str">
        <f>IF(G210="","",G210*IF(H210="",Einstellungen!$B$6,H210))</f>
        <v/>
      </c>
      <c r="J210" s="20" t="str">
        <f t="shared" si="10"/>
        <v/>
      </c>
      <c r="K210" s="13"/>
      <c r="L210" s="13"/>
      <c r="M210" s="12" t="str">
        <f t="shared" si="11"/>
        <v/>
      </c>
    </row>
    <row r="211" spans="1:13" x14ac:dyDescent="0.25">
      <c r="A211" s="12" t="str">
        <f t="shared" si="9"/>
        <v/>
      </c>
      <c r="B211" s="13"/>
      <c r="C211" s="14"/>
      <c r="D211" s="15"/>
      <c r="E211" s="16"/>
      <c r="F211" s="17"/>
      <c r="G211" s="18"/>
      <c r="H211" s="19"/>
      <c r="I211" s="20" t="str">
        <f>IF(G211="","",G211*IF(H211="",Einstellungen!$B$6,H211))</f>
        <v/>
      </c>
      <c r="J211" s="20" t="str">
        <f t="shared" si="10"/>
        <v/>
      </c>
      <c r="K211" s="13"/>
      <c r="L211" s="13"/>
      <c r="M211" s="12" t="str">
        <f t="shared" si="11"/>
        <v/>
      </c>
    </row>
    <row r="212" spans="1:13" x14ac:dyDescent="0.25">
      <c r="A212" s="12" t="str">
        <f t="shared" si="9"/>
        <v/>
      </c>
      <c r="B212" s="13"/>
      <c r="C212" s="14"/>
      <c r="D212" s="15"/>
      <c r="E212" s="16"/>
      <c r="F212" s="17"/>
      <c r="G212" s="18"/>
      <c r="H212" s="19"/>
      <c r="I212" s="20" t="str">
        <f>IF(G212="","",G212*IF(H212="",Einstellungen!$B$6,H212))</f>
        <v/>
      </c>
      <c r="J212" s="20" t="str">
        <f t="shared" si="10"/>
        <v/>
      </c>
      <c r="K212" s="13"/>
      <c r="L212" s="13"/>
      <c r="M212" s="12" t="str">
        <f t="shared" si="11"/>
        <v/>
      </c>
    </row>
    <row r="213" spans="1:13" x14ac:dyDescent="0.25">
      <c r="A213" s="12" t="str">
        <f t="shared" si="9"/>
        <v/>
      </c>
      <c r="B213" s="13"/>
      <c r="C213" s="14"/>
      <c r="D213" s="15"/>
      <c r="E213" s="16"/>
      <c r="F213" s="17"/>
      <c r="G213" s="18"/>
      <c r="H213" s="19"/>
      <c r="I213" s="20" t="str">
        <f>IF(G213="","",G213*IF(H213="",Einstellungen!$B$6,H213))</f>
        <v/>
      </c>
      <c r="J213" s="20" t="str">
        <f t="shared" si="10"/>
        <v/>
      </c>
      <c r="K213" s="13"/>
      <c r="L213" s="13"/>
      <c r="M213" s="12" t="str">
        <f t="shared" si="11"/>
        <v/>
      </c>
    </row>
    <row r="214" spans="1:13" x14ac:dyDescent="0.25">
      <c r="A214" s="12" t="str">
        <f t="shared" si="9"/>
        <v/>
      </c>
      <c r="B214" s="13"/>
      <c r="C214" s="14"/>
      <c r="D214" s="15"/>
      <c r="E214" s="16"/>
      <c r="F214" s="17"/>
      <c r="G214" s="18"/>
      <c r="H214" s="19"/>
      <c r="I214" s="20" t="str">
        <f>IF(G214="","",G214*IF(H214="",Einstellungen!$B$6,H214))</f>
        <v/>
      </c>
      <c r="J214" s="20" t="str">
        <f t="shared" si="10"/>
        <v/>
      </c>
      <c r="K214" s="13"/>
      <c r="L214" s="13"/>
      <c r="M214" s="12" t="str">
        <f t="shared" si="11"/>
        <v/>
      </c>
    </row>
    <row r="215" spans="1:13" x14ac:dyDescent="0.25">
      <c r="A215" s="12" t="str">
        <f t="shared" si="9"/>
        <v/>
      </c>
      <c r="B215" s="13"/>
      <c r="C215" s="14"/>
      <c r="D215" s="15"/>
      <c r="E215" s="16"/>
      <c r="F215" s="17"/>
      <c r="G215" s="18"/>
      <c r="H215" s="19"/>
      <c r="I215" s="20" t="str">
        <f>IF(G215="","",G215*IF(H215="",Einstellungen!$B$6,H215))</f>
        <v/>
      </c>
      <c r="J215" s="20" t="str">
        <f t="shared" si="10"/>
        <v/>
      </c>
      <c r="K215" s="13"/>
      <c r="L215" s="13"/>
      <c r="M215" s="12" t="str">
        <f t="shared" si="11"/>
        <v/>
      </c>
    </row>
    <row r="216" spans="1:13" x14ac:dyDescent="0.25">
      <c r="A216" s="12" t="str">
        <f t="shared" si="9"/>
        <v/>
      </c>
      <c r="B216" s="13"/>
      <c r="C216" s="14"/>
      <c r="D216" s="15"/>
      <c r="E216" s="16"/>
      <c r="F216" s="17"/>
      <c r="G216" s="18"/>
      <c r="H216" s="19"/>
      <c r="I216" s="20" t="str">
        <f>IF(G216="","",G216*IF(H216="",Einstellungen!$B$6,H216))</f>
        <v/>
      </c>
      <c r="J216" s="20" t="str">
        <f t="shared" si="10"/>
        <v/>
      </c>
      <c r="K216" s="13"/>
      <c r="L216" s="13"/>
      <c r="M216" s="12" t="str">
        <f t="shared" si="11"/>
        <v/>
      </c>
    </row>
    <row r="217" spans="1:13" x14ac:dyDescent="0.25">
      <c r="A217" s="12" t="str">
        <f t="shared" si="9"/>
        <v/>
      </c>
      <c r="B217" s="13"/>
      <c r="C217" s="14"/>
      <c r="D217" s="15"/>
      <c r="E217" s="16"/>
      <c r="F217" s="17"/>
      <c r="G217" s="18"/>
      <c r="H217" s="19"/>
      <c r="I217" s="20" t="str">
        <f>IF(G217="","",G217*IF(H217="",Einstellungen!$B$6,H217))</f>
        <v/>
      </c>
      <c r="J217" s="20" t="str">
        <f t="shared" si="10"/>
        <v/>
      </c>
      <c r="K217" s="13"/>
      <c r="L217" s="13"/>
      <c r="M217" s="12" t="str">
        <f t="shared" si="11"/>
        <v/>
      </c>
    </row>
    <row r="218" spans="1:13" x14ac:dyDescent="0.25">
      <c r="A218" s="12" t="str">
        <f t="shared" si="9"/>
        <v/>
      </c>
      <c r="B218" s="13"/>
      <c r="C218" s="14"/>
      <c r="D218" s="15"/>
      <c r="E218" s="16"/>
      <c r="F218" s="17"/>
      <c r="G218" s="18"/>
      <c r="H218" s="19"/>
      <c r="I218" s="20" t="str">
        <f>IF(G218="","",G218*IF(H218="",Einstellungen!$B$6,H218))</f>
        <v/>
      </c>
      <c r="J218" s="20" t="str">
        <f t="shared" si="10"/>
        <v/>
      </c>
      <c r="K218" s="13"/>
      <c r="L218" s="13"/>
      <c r="M218" s="12" t="str">
        <f t="shared" si="11"/>
        <v/>
      </c>
    </row>
    <row r="219" spans="1:13" x14ac:dyDescent="0.25">
      <c r="A219" s="12" t="str">
        <f t="shared" si="9"/>
        <v/>
      </c>
      <c r="B219" s="13"/>
      <c r="C219" s="14"/>
      <c r="D219" s="15"/>
      <c r="E219" s="16"/>
      <c r="F219" s="17"/>
      <c r="G219" s="18"/>
      <c r="H219" s="19"/>
      <c r="I219" s="20" t="str">
        <f>IF(G219="","",G219*IF(H219="",Einstellungen!$B$6,H219))</f>
        <v/>
      </c>
      <c r="J219" s="20" t="str">
        <f t="shared" si="10"/>
        <v/>
      </c>
      <c r="K219" s="13"/>
      <c r="L219" s="13"/>
      <c r="M219" s="12" t="str">
        <f t="shared" si="11"/>
        <v/>
      </c>
    </row>
    <row r="220" spans="1:13" x14ac:dyDescent="0.25">
      <c r="A220" s="12" t="str">
        <f t="shared" si="9"/>
        <v/>
      </c>
      <c r="B220" s="13"/>
      <c r="C220" s="14"/>
      <c r="D220" s="15"/>
      <c r="E220" s="16"/>
      <c r="F220" s="17"/>
      <c r="G220" s="18"/>
      <c r="H220" s="19"/>
      <c r="I220" s="20" t="str">
        <f>IF(G220="","",G220*IF(H220="",Einstellungen!$B$6,H220))</f>
        <v/>
      </c>
      <c r="J220" s="20" t="str">
        <f t="shared" si="10"/>
        <v/>
      </c>
      <c r="K220" s="13"/>
      <c r="L220" s="13"/>
      <c r="M220" s="12" t="str">
        <f t="shared" si="11"/>
        <v/>
      </c>
    </row>
    <row r="221" spans="1:13" x14ac:dyDescent="0.25">
      <c r="A221" s="12" t="str">
        <f t="shared" si="9"/>
        <v/>
      </c>
      <c r="B221" s="13"/>
      <c r="C221" s="14"/>
      <c r="D221" s="15"/>
      <c r="E221" s="16"/>
      <c r="F221" s="17"/>
      <c r="G221" s="18"/>
      <c r="H221" s="19"/>
      <c r="I221" s="20" t="str">
        <f>IF(G221="","",G221*IF(H221="",Einstellungen!$B$6,H221))</f>
        <v/>
      </c>
      <c r="J221" s="20" t="str">
        <f t="shared" si="10"/>
        <v/>
      </c>
      <c r="K221" s="13"/>
      <c r="L221" s="13"/>
      <c r="M221" s="12" t="str">
        <f t="shared" si="11"/>
        <v/>
      </c>
    </row>
    <row r="222" spans="1:13" x14ac:dyDescent="0.25">
      <c r="A222" s="12" t="str">
        <f t="shared" si="9"/>
        <v/>
      </c>
      <c r="B222" s="13"/>
      <c r="C222" s="14"/>
      <c r="D222" s="15"/>
      <c r="E222" s="16"/>
      <c r="F222" s="17"/>
      <c r="G222" s="18"/>
      <c r="H222" s="19"/>
      <c r="I222" s="20" t="str">
        <f>IF(G222="","",G222*IF(H222="",Einstellungen!$B$6,H222))</f>
        <v/>
      </c>
      <c r="J222" s="20" t="str">
        <f t="shared" si="10"/>
        <v/>
      </c>
      <c r="K222" s="13"/>
      <c r="L222" s="13"/>
      <c r="M222" s="12" t="str">
        <f t="shared" si="11"/>
        <v/>
      </c>
    </row>
    <row r="223" spans="1:13" x14ac:dyDescent="0.25">
      <c r="A223" s="12" t="str">
        <f t="shared" si="9"/>
        <v/>
      </c>
      <c r="B223" s="13"/>
      <c r="C223" s="14"/>
      <c r="D223" s="15"/>
      <c r="E223" s="16"/>
      <c r="F223" s="17"/>
      <c r="G223" s="18"/>
      <c r="H223" s="19"/>
      <c r="I223" s="20" t="str">
        <f>IF(G223="","",G223*IF(H223="",Einstellungen!$B$6,H223))</f>
        <v/>
      </c>
      <c r="J223" s="20" t="str">
        <f t="shared" si="10"/>
        <v/>
      </c>
      <c r="K223" s="13"/>
      <c r="L223" s="13"/>
      <c r="M223" s="12" t="str">
        <f t="shared" si="11"/>
        <v/>
      </c>
    </row>
    <row r="224" spans="1:13" x14ac:dyDescent="0.25">
      <c r="A224" s="12" t="str">
        <f t="shared" si="9"/>
        <v/>
      </c>
      <c r="B224" s="13"/>
      <c r="C224" s="14"/>
      <c r="D224" s="15"/>
      <c r="E224" s="16"/>
      <c r="F224" s="17"/>
      <c r="G224" s="18"/>
      <c r="H224" s="19"/>
      <c r="I224" s="20" t="str">
        <f>IF(G224="","",G224*IF(H224="",Einstellungen!$B$6,H224))</f>
        <v/>
      </c>
      <c r="J224" s="20" t="str">
        <f t="shared" si="10"/>
        <v/>
      </c>
      <c r="K224" s="13"/>
      <c r="L224" s="13"/>
      <c r="M224" s="12" t="str">
        <f t="shared" si="11"/>
        <v/>
      </c>
    </row>
    <row r="225" spans="1:13" x14ac:dyDescent="0.25">
      <c r="A225" s="12" t="str">
        <f t="shared" si="9"/>
        <v/>
      </c>
      <c r="B225" s="13"/>
      <c r="C225" s="14"/>
      <c r="D225" s="15"/>
      <c r="E225" s="16"/>
      <c r="F225" s="17"/>
      <c r="G225" s="18"/>
      <c r="H225" s="19"/>
      <c r="I225" s="20" t="str">
        <f>IF(G225="","",G225*IF(H225="",Einstellungen!$B$6,H225))</f>
        <v/>
      </c>
      <c r="J225" s="20" t="str">
        <f t="shared" si="10"/>
        <v/>
      </c>
      <c r="K225" s="13"/>
      <c r="L225" s="13"/>
      <c r="M225" s="12" t="str">
        <f t="shared" si="11"/>
        <v/>
      </c>
    </row>
    <row r="226" spans="1:13" x14ac:dyDescent="0.25">
      <c r="A226" s="12" t="str">
        <f t="shared" si="9"/>
        <v/>
      </c>
      <c r="B226" s="13"/>
      <c r="C226" s="14"/>
      <c r="D226" s="15"/>
      <c r="E226" s="16"/>
      <c r="F226" s="17"/>
      <c r="G226" s="18"/>
      <c r="H226" s="19"/>
      <c r="I226" s="20" t="str">
        <f>IF(G226="","",G226*IF(H226="",Einstellungen!$B$6,H226))</f>
        <v/>
      </c>
      <c r="J226" s="20" t="str">
        <f t="shared" si="10"/>
        <v/>
      </c>
      <c r="K226" s="13"/>
      <c r="L226" s="13"/>
      <c r="M226" s="12" t="str">
        <f t="shared" si="11"/>
        <v/>
      </c>
    </row>
    <row r="227" spans="1:13" x14ac:dyDescent="0.25">
      <c r="A227" s="12" t="str">
        <f t="shared" si="9"/>
        <v/>
      </c>
      <c r="B227" s="13"/>
      <c r="C227" s="14"/>
      <c r="D227" s="15"/>
      <c r="E227" s="16"/>
      <c r="F227" s="17"/>
      <c r="G227" s="18"/>
      <c r="H227" s="19"/>
      <c r="I227" s="20" t="str">
        <f>IF(G227="","",G227*IF(H227="",Einstellungen!$B$6,H227))</f>
        <v/>
      </c>
      <c r="J227" s="20" t="str">
        <f t="shared" si="10"/>
        <v/>
      </c>
      <c r="K227" s="13"/>
      <c r="L227" s="13"/>
      <c r="M227" s="12" t="str">
        <f t="shared" si="11"/>
        <v/>
      </c>
    </row>
    <row r="228" spans="1:13" x14ac:dyDescent="0.25">
      <c r="A228" s="12" t="str">
        <f t="shared" si="9"/>
        <v/>
      </c>
      <c r="B228" s="13"/>
      <c r="C228" s="14"/>
      <c r="D228" s="15"/>
      <c r="E228" s="16"/>
      <c r="F228" s="17"/>
      <c r="G228" s="18"/>
      <c r="H228" s="19"/>
      <c r="I228" s="20" t="str">
        <f>IF(G228="","",G228*IF(H228="",Einstellungen!$B$6,H228))</f>
        <v/>
      </c>
      <c r="J228" s="20" t="str">
        <f t="shared" si="10"/>
        <v/>
      </c>
      <c r="K228" s="13"/>
      <c r="L228" s="13"/>
      <c r="M228" s="12" t="str">
        <f t="shared" si="11"/>
        <v/>
      </c>
    </row>
    <row r="229" spans="1:13" x14ac:dyDescent="0.25">
      <c r="A229" s="12" t="str">
        <f t="shared" si="9"/>
        <v/>
      </c>
      <c r="B229" s="13"/>
      <c r="C229" s="14"/>
      <c r="D229" s="15"/>
      <c r="E229" s="16"/>
      <c r="F229" s="17"/>
      <c r="G229" s="18"/>
      <c r="H229" s="19"/>
      <c r="I229" s="20" t="str">
        <f>IF(G229="","",G229*IF(H229="",Einstellungen!$B$6,H229))</f>
        <v/>
      </c>
      <c r="J229" s="20" t="str">
        <f t="shared" si="10"/>
        <v/>
      </c>
      <c r="K229" s="13"/>
      <c r="L229" s="13"/>
      <c r="M229" s="12" t="str">
        <f t="shared" si="11"/>
        <v/>
      </c>
    </row>
    <row r="230" spans="1:13" x14ac:dyDescent="0.25">
      <c r="A230" s="12" t="str">
        <f t="shared" si="9"/>
        <v/>
      </c>
      <c r="B230" s="13"/>
      <c r="C230" s="14"/>
      <c r="D230" s="15"/>
      <c r="E230" s="16"/>
      <c r="F230" s="17"/>
      <c r="G230" s="18"/>
      <c r="H230" s="19"/>
      <c r="I230" s="20" t="str">
        <f>IF(G230="","",G230*IF(H230="",Einstellungen!$B$6,H230))</f>
        <v/>
      </c>
      <c r="J230" s="20" t="str">
        <f t="shared" si="10"/>
        <v/>
      </c>
      <c r="K230" s="13"/>
      <c r="L230" s="13"/>
      <c r="M230" s="12" t="str">
        <f t="shared" si="11"/>
        <v/>
      </c>
    </row>
    <row r="231" spans="1:13" x14ac:dyDescent="0.25">
      <c r="A231" s="12" t="str">
        <f t="shared" si="9"/>
        <v/>
      </c>
      <c r="B231" s="13"/>
      <c r="C231" s="14"/>
      <c r="D231" s="15"/>
      <c r="E231" s="16"/>
      <c r="F231" s="17"/>
      <c r="G231" s="18"/>
      <c r="H231" s="19"/>
      <c r="I231" s="20" t="str">
        <f>IF(G231="","",G231*IF(H231="",Einstellungen!$B$6,H231))</f>
        <v/>
      </c>
      <c r="J231" s="20" t="str">
        <f t="shared" si="10"/>
        <v/>
      </c>
      <c r="K231" s="13"/>
      <c r="L231" s="13"/>
      <c r="M231" s="12" t="str">
        <f t="shared" si="11"/>
        <v/>
      </c>
    </row>
    <row r="232" spans="1:13" x14ac:dyDescent="0.25">
      <c r="A232" s="12" t="str">
        <f t="shared" si="9"/>
        <v/>
      </c>
      <c r="B232" s="13"/>
      <c r="C232" s="14"/>
      <c r="D232" s="15"/>
      <c r="E232" s="16"/>
      <c r="F232" s="17"/>
      <c r="G232" s="18"/>
      <c r="H232" s="19"/>
      <c r="I232" s="20" t="str">
        <f>IF(G232="","",G232*IF(H232="",Einstellungen!$B$6,H232))</f>
        <v/>
      </c>
      <c r="J232" s="20" t="str">
        <f t="shared" si="10"/>
        <v/>
      </c>
      <c r="K232" s="13"/>
      <c r="L232" s="13"/>
      <c r="M232" s="12" t="str">
        <f t="shared" si="11"/>
        <v/>
      </c>
    </row>
    <row r="233" spans="1:13" x14ac:dyDescent="0.25">
      <c r="A233" s="12" t="str">
        <f t="shared" si="9"/>
        <v/>
      </c>
      <c r="B233" s="13"/>
      <c r="C233" s="14"/>
      <c r="D233" s="15"/>
      <c r="E233" s="16"/>
      <c r="F233" s="17"/>
      <c r="G233" s="18"/>
      <c r="H233" s="19"/>
      <c r="I233" s="20" t="str">
        <f>IF(G233="","",G233*IF(H233="",Einstellungen!$B$6,H233))</f>
        <v/>
      </c>
      <c r="J233" s="20" t="str">
        <f t="shared" si="10"/>
        <v/>
      </c>
      <c r="K233" s="13"/>
      <c r="L233" s="13"/>
      <c r="M233" s="12" t="str">
        <f t="shared" si="11"/>
        <v/>
      </c>
    </row>
    <row r="234" spans="1:13" x14ac:dyDescent="0.25">
      <c r="A234" s="12" t="str">
        <f t="shared" si="9"/>
        <v/>
      </c>
      <c r="B234" s="13"/>
      <c r="C234" s="14"/>
      <c r="D234" s="15"/>
      <c r="E234" s="16"/>
      <c r="F234" s="17"/>
      <c r="G234" s="18"/>
      <c r="H234" s="19"/>
      <c r="I234" s="20" t="str">
        <f>IF(G234="","",G234*IF(H234="",Einstellungen!$B$6,H234))</f>
        <v/>
      </c>
      <c r="J234" s="20" t="str">
        <f t="shared" si="10"/>
        <v/>
      </c>
      <c r="K234" s="13"/>
      <c r="L234" s="13"/>
      <c r="M234" s="12" t="str">
        <f t="shared" si="11"/>
        <v/>
      </c>
    </row>
    <row r="235" spans="1:13" x14ac:dyDescent="0.25">
      <c r="A235" s="12" t="str">
        <f t="shared" si="9"/>
        <v/>
      </c>
      <c r="B235" s="13"/>
      <c r="C235" s="14"/>
      <c r="D235" s="15"/>
      <c r="E235" s="16"/>
      <c r="F235" s="17"/>
      <c r="G235" s="18"/>
      <c r="H235" s="19"/>
      <c r="I235" s="20" t="str">
        <f>IF(G235="","",G235*IF(H235="",Einstellungen!$B$6,H235))</f>
        <v/>
      </c>
      <c r="J235" s="20" t="str">
        <f t="shared" si="10"/>
        <v/>
      </c>
      <c r="K235" s="13"/>
      <c r="L235" s="13"/>
      <c r="M235" s="12" t="str">
        <f t="shared" si="11"/>
        <v/>
      </c>
    </row>
    <row r="236" spans="1:13" x14ac:dyDescent="0.25">
      <c r="A236" s="12" t="str">
        <f t="shared" si="9"/>
        <v/>
      </c>
      <c r="B236" s="13"/>
      <c r="C236" s="14"/>
      <c r="D236" s="15"/>
      <c r="E236" s="16"/>
      <c r="F236" s="17"/>
      <c r="G236" s="18"/>
      <c r="H236" s="19"/>
      <c r="I236" s="20" t="str">
        <f>IF(G236="","",G236*IF(H236="",Einstellungen!$B$6,H236))</f>
        <v/>
      </c>
      <c r="J236" s="20" t="str">
        <f t="shared" si="10"/>
        <v/>
      </c>
      <c r="K236" s="13"/>
      <c r="L236" s="13"/>
      <c r="M236" s="12" t="str">
        <f t="shared" si="11"/>
        <v/>
      </c>
    </row>
    <row r="237" spans="1:13" x14ac:dyDescent="0.25">
      <c r="A237" s="12" t="str">
        <f t="shared" si="9"/>
        <v/>
      </c>
      <c r="B237" s="13"/>
      <c r="C237" s="14"/>
      <c r="D237" s="15"/>
      <c r="E237" s="16"/>
      <c r="F237" s="17"/>
      <c r="G237" s="18"/>
      <c r="H237" s="19"/>
      <c r="I237" s="20" t="str">
        <f>IF(G237="","",G237*IF(H237="",Einstellungen!$B$6,H237))</f>
        <v/>
      </c>
      <c r="J237" s="20" t="str">
        <f t="shared" si="10"/>
        <v/>
      </c>
      <c r="K237" s="13"/>
      <c r="L237" s="13"/>
      <c r="M237" s="12" t="str">
        <f t="shared" si="11"/>
        <v/>
      </c>
    </row>
    <row r="238" spans="1:13" x14ac:dyDescent="0.25">
      <c r="A238" s="12" t="str">
        <f t="shared" si="9"/>
        <v/>
      </c>
      <c r="B238" s="13"/>
      <c r="C238" s="14"/>
      <c r="D238" s="15"/>
      <c r="E238" s="16"/>
      <c r="F238" s="17"/>
      <c r="G238" s="18"/>
      <c r="H238" s="19"/>
      <c r="I238" s="20" t="str">
        <f>IF(G238="","",G238*IF(H238="",Einstellungen!$B$6,H238))</f>
        <v/>
      </c>
      <c r="J238" s="20" t="str">
        <f t="shared" si="10"/>
        <v/>
      </c>
      <c r="K238" s="13"/>
      <c r="L238" s="13"/>
      <c r="M238" s="12" t="str">
        <f t="shared" si="11"/>
        <v/>
      </c>
    </row>
    <row r="239" spans="1:13" x14ac:dyDescent="0.25">
      <c r="A239" s="12" t="str">
        <f t="shared" si="9"/>
        <v/>
      </c>
      <c r="B239" s="13"/>
      <c r="C239" s="14"/>
      <c r="D239" s="15"/>
      <c r="E239" s="16"/>
      <c r="F239" s="17"/>
      <c r="G239" s="18"/>
      <c r="H239" s="19"/>
      <c r="I239" s="20" t="str">
        <f>IF(G239="","",G239*IF(H239="",Einstellungen!$B$6,H239))</f>
        <v/>
      </c>
      <c r="J239" s="20" t="str">
        <f t="shared" si="10"/>
        <v/>
      </c>
      <c r="K239" s="13"/>
      <c r="L239" s="13"/>
      <c r="M239" s="12" t="str">
        <f t="shared" si="11"/>
        <v/>
      </c>
    </row>
    <row r="240" spans="1:13" x14ac:dyDescent="0.25">
      <c r="A240" s="12" t="str">
        <f t="shared" si="9"/>
        <v/>
      </c>
      <c r="B240" s="13"/>
      <c r="C240" s="14"/>
      <c r="D240" s="15"/>
      <c r="E240" s="16"/>
      <c r="F240" s="17"/>
      <c r="G240" s="18"/>
      <c r="H240" s="19"/>
      <c r="I240" s="20" t="str">
        <f>IF(G240="","",G240*IF(H240="",Einstellungen!$B$6,H240))</f>
        <v/>
      </c>
      <c r="J240" s="20" t="str">
        <f t="shared" si="10"/>
        <v/>
      </c>
      <c r="K240" s="13"/>
      <c r="L240" s="13"/>
      <c r="M240" s="12" t="str">
        <f t="shared" si="11"/>
        <v/>
      </c>
    </row>
    <row r="241" spans="1:13" x14ac:dyDescent="0.25">
      <c r="A241" s="12" t="str">
        <f t="shared" si="9"/>
        <v/>
      </c>
      <c r="B241" s="13"/>
      <c r="C241" s="14"/>
      <c r="D241" s="15"/>
      <c r="E241" s="16"/>
      <c r="F241" s="17"/>
      <c r="G241" s="18"/>
      <c r="H241" s="19"/>
      <c r="I241" s="20" t="str">
        <f>IF(G241="","",G241*IF(H241="",Einstellungen!$B$6,H241))</f>
        <v/>
      </c>
      <c r="J241" s="20" t="str">
        <f t="shared" si="10"/>
        <v/>
      </c>
      <c r="K241" s="13"/>
      <c r="L241" s="13"/>
      <c r="M241" s="12" t="str">
        <f t="shared" si="11"/>
        <v/>
      </c>
    </row>
    <row r="242" spans="1:13" x14ac:dyDescent="0.25">
      <c r="A242" s="12" t="str">
        <f t="shared" si="9"/>
        <v/>
      </c>
      <c r="B242" s="13"/>
      <c r="C242" s="14"/>
      <c r="D242" s="15"/>
      <c r="E242" s="16"/>
      <c r="F242" s="17"/>
      <c r="G242" s="18"/>
      <c r="H242" s="19"/>
      <c r="I242" s="20" t="str">
        <f>IF(G242="","",G242*IF(H242="",Einstellungen!$B$6,H242))</f>
        <v/>
      </c>
      <c r="J242" s="20" t="str">
        <f t="shared" si="10"/>
        <v/>
      </c>
      <c r="K242" s="13"/>
      <c r="L242" s="13"/>
      <c r="M242" s="12" t="str">
        <f t="shared" si="11"/>
        <v/>
      </c>
    </row>
    <row r="243" spans="1:13" x14ac:dyDescent="0.25">
      <c r="A243" s="12" t="str">
        <f t="shared" si="9"/>
        <v/>
      </c>
      <c r="B243" s="13"/>
      <c r="C243" s="14"/>
      <c r="D243" s="15"/>
      <c r="E243" s="16"/>
      <c r="F243" s="17"/>
      <c r="G243" s="18"/>
      <c r="H243" s="19"/>
      <c r="I243" s="20" t="str">
        <f>IF(G243="","",G243*IF(H243="",Einstellungen!$B$6,H243))</f>
        <v/>
      </c>
      <c r="J243" s="20" t="str">
        <f t="shared" si="10"/>
        <v/>
      </c>
      <c r="K243" s="13"/>
      <c r="L243" s="13"/>
      <c r="M243" s="12" t="str">
        <f t="shared" si="11"/>
        <v/>
      </c>
    </row>
    <row r="244" spans="1:13" x14ac:dyDescent="0.25">
      <c r="A244" s="12" t="str">
        <f t="shared" si="9"/>
        <v/>
      </c>
      <c r="B244" s="13"/>
      <c r="C244" s="14"/>
      <c r="D244" s="15"/>
      <c r="E244" s="16"/>
      <c r="F244" s="17"/>
      <c r="G244" s="18"/>
      <c r="H244" s="19"/>
      <c r="I244" s="20" t="str">
        <f>IF(G244="","",G244*IF(H244="",Einstellungen!$B$6,H244))</f>
        <v/>
      </c>
      <c r="J244" s="20" t="str">
        <f t="shared" si="10"/>
        <v/>
      </c>
      <c r="K244" s="13"/>
      <c r="L244" s="13"/>
      <c r="M244" s="12" t="str">
        <f t="shared" si="11"/>
        <v/>
      </c>
    </row>
    <row r="245" spans="1:13" x14ac:dyDescent="0.25">
      <c r="A245" s="12" t="str">
        <f t="shared" si="9"/>
        <v/>
      </c>
      <c r="B245" s="13"/>
      <c r="C245" s="14"/>
      <c r="D245" s="15"/>
      <c r="E245" s="16"/>
      <c r="F245" s="17"/>
      <c r="G245" s="18"/>
      <c r="H245" s="19"/>
      <c r="I245" s="20" t="str">
        <f>IF(G245="","",G245*IF(H245="",Einstellungen!$B$6,H245))</f>
        <v/>
      </c>
      <c r="J245" s="20" t="str">
        <f t="shared" si="10"/>
        <v/>
      </c>
      <c r="K245" s="13"/>
      <c r="L245" s="13"/>
      <c r="M245" s="12" t="str">
        <f t="shared" si="11"/>
        <v/>
      </c>
    </row>
    <row r="246" spans="1:13" x14ac:dyDescent="0.25">
      <c r="A246" s="12" t="str">
        <f t="shared" si="9"/>
        <v/>
      </c>
      <c r="B246" s="13"/>
      <c r="C246" s="14"/>
      <c r="D246" s="15"/>
      <c r="E246" s="16"/>
      <c r="F246" s="17"/>
      <c r="G246" s="18"/>
      <c r="H246" s="19"/>
      <c r="I246" s="20" t="str">
        <f>IF(G246="","",G246*IF(H246="",Einstellungen!$B$6,H246))</f>
        <v/>
      </c>
      <c r="J246" s="20" t="str">
        <f t="shared" si="10"/>
        <v/>
      </c>
      <c r="K246" s="13"/>
      <c r="L246" s="13"/>
      <c r="M246" s="12" t="str">
        <f t="shared" si="11"/>
        <v/>
      </c>
    </row>
    <row r="247" spans="1:13" x14ac:dyDescent="0.25">
      <c r="A247" s="12" t="str">
        <f t="shared" si="9"/>
        <v/>
      </c>
      <c r="B247" s="13"/>
      <c r="C247" s="14"/>
      <c r="D247" s="15"/>
      <c r="E247" s="16"/>
      <c r="F247" s="17"/>
      <c r="G247" s="18"/>
      <c r="H247" s="19"/>
      <c r="I247" s="20" t="str">
        <f>IF(G247="","",G247*IF(H247="",Einstellungen!$B$6,H247))</f>
        <v/>
      </c>
      <c r="J247" s="20" t="str">
        <f t="shared" si="10"/>
        <v/>
      </c>
      <c r="K247" s="13"/>
      <c r="L247" s="13"/>
      <c r="M247" s="12" t="str">
        <f t="shared" si="11"/>
        <v/>
      </c>
    </row>
    <row r="248" spans="1:13" x14ac:dyDescent="0.25">
      <c r="A248" s="12" t="str">
        <f t="shared" si="9"/>
        <v/>
      </c>
      <c r="B248" s="13"/>
      <c r="C248" s="14"/>
      <c r="D248" s="15"/>
      <c r="E248" s="16"/>
      <c r="F248" s="17"/>
      <c r="G248" s="18"/>
      <c r="H248" s="19"/>
      <c r="I248" s="20" t="str">
        <f>IF(G248="","",G248*IF(H248="",Einstellungen!$B$6,H248))</f>
        <v/>
      </c>
      <c r="J248" s="20" t="str">
        <f t="shared" si="10"/>
        <v/>
      </c>
      <c r="K248" s="13"/>
      <c r="L248" s="13"/>
      <c r="M248" s="12" t="str">
        <f t="shared" si="11"/>
        <v/>
      </c>
    </row>
    <row r="249" spans="1:13" x14ac:dyDescent="0.25">
      <c r="A249" s="12" t="str">
        <f t="shared" si="9"/>
        <v/>
      </c>
      <c r="B249" s="13"/>
      <c r="C249" s="14"/>
      <c r="D249" s="15"/>
      <c r="E249" s="16"/>
      <c r="F249" s="17"/>
      <c r="G249" s="18"/>
      <c r="H249" s="19"/>
      <c r="I249" s="20" t="str">
        <f>IF(G249="","",G249*IF(H249="",Einstellungen!$B$6,H249))</f>
        <v/>
      </c>
      <c r="J249" s="20" t="str">
        <f t="shared" si="10"/>
        <v/>
      </c>
      <c r="K249" s="13"/>
      <c r="L249" s="13"/>
      <c r="M249" s="12" t="str">
        <f t="shared" si="11"/>
        <v/>
      </c>
    </row>
    <row r="250" spans="1:13" x14ac:dyDescent="0.25">
      <c r="A250" s="12" t="str">
        <f t="shared" si="9"/>
        <v/>
      </c>
      <c r="B250" s="13"/>
      <c r="C250" s="14"/>
      <c r="D250" s="15"/>
      <c r="E250" s="16"/>
      <c r="F250" s="17"/>
      <c r="G250" s="18"/>
      <c r="H250" s="19"/>
      <c r="I250" s="20" t="str">
        <f>IF(G250="","",G250*IF(H250="",Einstellungen!$B$6,H250))</f>
        <v/>
      </c>
      <c r="J250" s="20" t="str">
        <f t="shared" si="10"/>
        <v/>
      </c>
      <c r="K250" s="13"/>
      <c r="L250" s="13"/>
      <c r="M250" s="12" t="str">
        <f t="shared" si="11"/>
        <v/>
      </c>
    </row>
    <row r="251" spans="1:13" x14ac:dyDescent="0.25">
      <c r="A251" s="12" t="str">
        <f t="shared" si="9"/>
        <v/>
      </c>
      <c r="B251" s="13"/>
      <c r="C251" s="14"/>
      <c r="D251" s="15"/>
      <c r="E251" s="16"/>
      <c r="F251" s="17"/>
      <c r="G251" s="18"/>
      <c r="H251" s="19"/>
      <c r="I251" s="20" t="str">
        <f>IF(G251="","",G251*IF(H251="",Einstellungen!$B$6,H251))</f>
        <v/>
      </c>
      <c r="J251" s="20" t="str">
        <f t="shared" si="10"/>
        <v/>
      </c>
      <c r="K251" s="13"/>
      <c r="L251" s="13"/>
      <c r="M251" s="12" t="str">
        <f t="shared" si="11"/>
        <v/>
      </c>
    </row>
    <row r="252" spans="1:13" x14ac:dyDescent="0.25">
      <c r="A252" s="12" t="str">
        <f t="shared" si="9"/>
        <v/>
      </c>
      <c r="B252" s="13"/>
      <c r="C252" s="14"/>
      <c r="D252" s="15"/>
      <c r="E252" s="16"/>
      <c r="F252" s="17"/>
      <c r="G252" s="18"/>
      <c r="H252" s="19"/>
      <c r="I252" s="20" t="str">
        <f>IF(G252="","",G252*IF(H252="",Einstellungen!$B$6,H252))</f>
        <v/>
      </c>
      <c r="J252" s="20" t="str">
        <f t="shared" si="10"/>
        <v/>
      </c>
      <c r="K252" s="13"/>
      <c r="L252" s="13"/>
      <c r="M252" s="12" t="str">
        <f t="shared" si="11"/>
        <v/>
      </c>
    </row>
    <row r="253" spans="1:13" x14ac:dyDescent="0.25">
      <c r="A253" s="12" t="str">
        <f t="shared" si="9"/>
        <v/>
      </c>
      <c r="B253" s="13"/>
      <c r="C253" s="14"/>
      <c r="D253" s="15"/>
      <c r="E253" s="16"/>
      <c r="F253" s="17"/>
      <c r="G253" s="18"/>
      <c r="H253" s="19"/>
      <c r="I253" s="20" t="str">
        <f>IF(G253="","",G253*IF(H253="",Einstellungen!$B$6,H253))</f>
        <v/>
      </c>
      <c r="J253" s="20" t="str">
        <f t="shared" si="10"/>
        <v/>
      </c>
      <c r="K253" s="13"/>
      <c r="L253" s="13"/>
      <c r="M253" s="12" t="str">
        <f t="shared" si="11"/>
        <v/>
      </c>
    </row>
    <row r="254" spans="1:13" x14ac:dyDescent="0.25">
      <c r="A254" s="12" t="str">
        <f t="shared" si="9"/>
        <v/>
      </c>
      <c r="B254" s="13"/>
      <c r="C254" s="14"/>
      <c r="D254" s="15"/>
      <c r="E254" s="16"/>
      <c r="F254" s="17"/>
      <c r="G254" s="18"/>
      <c r="H254" s="19"/>
      <c r="I254" s="20" t="str">
        <f>IF(G254="","",G254*IF(H254="",Einstellungen!$B$6,H254))</f>
        <v/>
      </c>
      <c r="J254" s="20" t="str">
        <f t="shared" si="10"/>
        <v/>
      </c>
      <c r="K254" s="13"/>
      <c r="L254" s="13"/>
      <c r="M254" s="12" t="str">
        <f t="shared" si="11"/>
        <v/>
      </c>
    </row>
    <row r="255" spans="1:13" x14ac:dyDescent="0.25">
      <c r="A255" s="12" t="str">
        <f t="shared" si="9"/>
        <v/>
      </c>
      <c r="B255" s="13"/>
      <c r="C255" s="14"/>
      <c r="D255" s="15"/>
      <c r="E255" s="16"/>
      <c r="F255" s="17"/>
      <c r="G255" s="18"/>
      <c r="H255" s="19"/>
      <c r="I255" s="20" t="str">
        <f>IF(G255="","",G255*IF(H255="",Einstellungen!$B$6,H255))</f>
        <v/>
      </c>
      <c r="J255" s="20" t="str">
        <f t="shared" si="10"/>
        <v/>
      </c>
      <c r="K255" s="13"/>
      <c r="L255" s="13"/>
      <c r="M255" s="12" t="str">
        <f t="shared" si="11"/>
        <v/>
      </c>
    </row>
    <row r="256" spans="1:13" x14ac:dyDescent="0.25">
      <c r="A256" s="12" t="str">
        <f t="shared" si="9"/>
        <v/>
      </c>
      <c r="B256" s="13"/>
      <c r="C256" s="14"/>
      <c r="D256" s="15"/>
      <c r="E256" s="16"/>
      <c r="F256" s="17"/>
      <c r="G256" s="18"/>
      <c r="H256" s="19"/>
      <c r="I256" s="20" t="str">
        <f>IF(G256="","",G256*IF(H256="",Einstellungen!$B$6,H256))</f>
        <v/>
      </c>
      <c r="J256" s="20" t="str">
        <f t="shared" si="10"/>
        <v/>
      </c>
      <c r="K256" s="13"/>
      <c r="L256" s="13"/>
      <c r="M256" s="12" t="str">
        <f t="shared" si="11"/>
        <v/>
      </c>
    </row>
    <row r="257" spans="1:13" x14ac:dyDescent="0.25">
      <c r="A257" s="12" t="str">
        <f t="shared" si="9"/>
        <v/>
      </c>
      <c r="B257" s="13"/>
      <c r="C257" s="14"/>
      <c r="D257" s="15"/>
      <c r="E257" s="16"/>
      <c r="F257" s="17"/>
      <c r="G257" s="18"/>
      <c r="H257" s="19"/>
      <c r="I257" s="20" t="str">
        <f>IF(G257="","",G257*IF(H257="",Einstellungen!$B$6,H257))</f>
        <v/>
      </c>
      <c r="J257" s="20" t="str">
        <f t="shared" si="10"/>
        <v/>
      </c>
      <c r="K257" s="13"/>
      <c r="L257" s="13"/>
      <c r="M257" s="12" t="str">
        <f t="shared" si="11"/>
        <v/>
      </c>
    </row>
    <row r="258" spans="1:13" x14ac:dyDescent="0.25">
      <c r="A258" s="12" t="str">
        <f t="shared" si="9"/>
        <v/>
      </c>
      <c r="B258" s="13"/>
      <c r="C258" s="14"/>
      <c r="D258" s="15"/>
      <c r="E258" s="16"/>
      <c r="F258" s="17"/>
      <c r="G258" s="18"/>
      <c r="H258" s="19"/>
      <c r="I258" s="20" t="str">
        <f>IF(G258="","",G258*IF(H258="",Einstellungen!$B$6,H258))</f>
        <v/>
      </c>
      <c r="J258" s="20" t="str">
        <f t="shared" si="10"/>
        <v/>
      </c>
      <c r="K258" s="13"/>
      <c r="L258" s="13"/>
      <c r="M258" s="12" t="str">
        <f t="shared" si="11"/>
        <v/>
      </c>
    </row>
    <row r="259" spans="1:13" x14ac:dyDescent="0.25">
      <c r="A259" s="12" t="str">
        <f t="shared" si="9"/>
        <v/>
      </c>
      <c r="B259" s="13"/>
      <c r="C259" s="14"/>
      <c r="D259" s="15"/>
      <c r="E259" s="16"/>
      <c r="F259" s="17"/>
      <c r="G259" s="18"/>
      <c r="H259" s="19"/>
      <c r="I259" s="20" t="str">
        <f>IF(G259="","",G259*IF(H259="",Einstellungen!$B$6,H259))</f>
        <v/>
      </c>
      <c r="J259" s="20" t="str">
        <f t="shared" si="10"/>
        <v/>
      </c>
      <c r="K259" s="13"/>
      <c r="L259" s="13"/>
      <c r="M259" s="12" t="str">
        <f t="shared" si="11"/>
        <v/>
      </c>
    </row>
    <row r="260" spans="1:13" x14ac:dyDescent="0.25">
      <c r="A260" s="12" t="str">
        <f t="shared" si="9"/>
        <v/>
      </c>
      <c r="B260" s="13"/>
      <c r="C260" s="14"/>
      <c r="D260" s="15"/>
      <c r="E260" s="16"/>
      <c r="F260" s="17"/>
      <c r="G260" s="18"/>
      <c r="H260" s="19"/>
      <c r="I260" s="20" t="str">
        <f>IF(G260="","",G260*IF(H260="",Einstellungen!$B$6,H260))</f>
        <v/>
      </c>
      <c r="J260" s="20" t="str">
        <f t="shared" si="10"/>
        <v/>
      </c>
      <c r="K260" s="13"/>
      <c r="L260" s="13"/>
      <c r="M260" s="12" t="str">
        <f t="shared" si="11"/>
        <v/>
      </c>
    </row>
    <row r="261" spans="1:13" x14ac:dyDescent="0.25">
      <c r="A261" s="12" t="str">
        <f t="shared" si="9"/>
        <v/>
      </c>
      <c r="B261" s="13"/>
      <c r="C261" s="14"/>
      <c r="D261" s="15"/>
      <c r="E261" s="16"/>
      <c r="F261" s="17"/>
      <c r="G261" s="18"/>
      <c r="H261" s="19"/>
      <c r="I261" s="20" t="str">
        <f>IF(G261="","",G261*IF(H261="",Einstellungen!$B$6,H261))</f>
        <v/>
      </c>
      <c r="J261" s="20" t="str">
        <f t="shared" si="10"/>
        <v/>
      </c>
      <c r="K261" s="13"/>
      <c r="L261" s="13"/>
      <c r="M261" s="12" t="str">
        <f t="shared" si="11"/>
        <v/>
      </c>
    </row>
    <row r="262" spans="1:13" x14ac:dyDescent="0.25">
      <c r="A262" s="12" t="str">
        <f t="shared" si="9"/>
        <v/>
      </c>
      <c r="B262" s="13"/>
      <c r="C262" s="14"/>
      <c r="D262" s="15"/>
      <c r="E262" s="16"/>
      <c r="F262" s="17"/>
      <c r="G262" s="18"/>
      <c r="H262" s="19"/>
      <c r="I262" s="20" t="str">
        <f>IF(G262="","",G262*IF(H262="",Einstellungen!$B$6,H262))</f>
        <v/>
      </c>
      <c r="J262" s="20" t="str">
        <f t="shared" si="10"/>
        <v/>
      </c>
      <c r="K262" s="13"/>
      <c r="L262" s="13"/>
      <c r="M262" s="12" t="str">
        <f t="shared" si="11"/>
        <v/>
      </c>
    </row>
    <row r="263" spans="1:13" x14ac:dyDescent="0.25">
      <c r="A263" s="12" t="str">
        <f t="shared" si="9"/>
        <v/>
      </c>
      <c r="B263" s="13"/>
      <c r="C263" s="14"/>
      <c r="D263" s="15"/>
      <c r="E263" s="16"/>
      <c r="F263" s="17"/>
      <c r="G263" s="18"/>
      <c r="H263" s="19"/>
      <c r="I263" s="20" t="str">
        <f>IF(G263="","",G263*IF(H263="",Einstellungen!$B$6,H263))</f>
        <v/>
      </c>
      <c r="J263" s="20" t="str">
        <f t="shared" si="10"/>
        <v/>
      </c>
      <c r="K263" s="13"/>
      <c r="L263" s="13"/>
      <c r="M263" s="12" t="str">
        <f t="shared" si="11"/>
        <v/>
      </c>
    </row>
    <row r="264" spans="1:13" x14ac:dyDescent="0.25">
      <c r="A264" s="12" t="str">
        <f t="shared" ref="A264:A327" si="12">IF(OR(B264&lt;&gt;"",C264&lt;&gt;""),ROW()-7,"")</f>
        <v/>
      </c>
      <c r="B264" s="13"/>
      <c r="C264" s="14"/>
      <c r="D264" s="15"/>
      <c r="E264" s="16"/>
      <c r="F264" s="17"/>
      <c r="G264" s="18"/>
      <c r="H264" s="19"/>
      <c r="I264" s="20" t="str">
        <f>IF(G264="","",G264*IF(H264="",Einstellungen!$B$6,H264))</f>
        <v/>
      </c>
      <c r="J264" s="20" t="str">
        <f t="shared" ref="J264:J327" si="13">IF(AND(E264="",I264=""),"",N(E264)+N(I264))</f>
        <v/>
      </c>
      <c r="K264" s="13"/>
      <c r="L264" s="13"/>
      <c r="M264" s="12" t="str">
        <f t="shared" ref="M264:M327" si="14">IF(J264="","",IF(L264&lt;&gt;"","erstattet",IF(K264&lt;&gt;"","eingereicht","offen")))</f>
        <v/>
      </c>
    </row>
    <row r="265" spans="1:13" x14ac:dyDescent="0.25">
      <c r="A265" s="12" t="str">
        <f t="shared" si="12"/>
        <v/>
      </c>
      <c r="B265" s="13"/>
      <c r="C265" s="14"/>
      <c r="D265" s="15"/>
      <c r="E265" s="16"/>
      <c r="F265" s="17"/>
      <c r="G265" s="18"/>
      <c r="H265" s="19"/>
      <c r="I265" s="20" t="str">
        <f>IF(G265="","",G265*IF(H265="",Einstellungen!$B$6,H265))</f>
        <v/>
      </c>
      <c r="J265" s="20" t="str">
        <f t="shared" si="13"/>
        <v/>
      </c>
      <c r="K265" s="13"/>
      <c r="L265" s="13"/>
      <c r="M265" s="12" t="str">
        <f t="shared" si="14"/>
        <v/>
      </c>
    </row>
    <row r="266" spans="1:13" x14ac:dyDescent="0.25">
      <c r="A266" s="12" t="str">
        <f t="shared" si="12"/>
        <v/>
      </c>
      <c r="B266" s="13"/>
      <c r="C266" s="14"/>
      <c r="D266" s="15"/>
      <c r="E266" s="16"/>
      <c r="F266" s="17"/>
      <c r="G266" s="18"/>
      <c r="H266" s="19"/>
      <c r="I266" s="20" t="str">
        <f>IF(G266="","",G266*IF(H266="",Einstellungen!$B$6,H266))</f>
        <v/>
      </c>
      <c r="J266" s="20" t="str">
        <f t="shared" si="13"/>
        <v/>
      </c>
      <c r="K266" s="13"/>
      <c r="L266" s="13"/>
      <c r="M266" s="12" t="str">
        <f t="shared" si="14"/>
        <v/>
      </c>
    </row>
    <row r="267" spans="1:13" x14ac:dyDescent="0.25">
      <c r="A267" s="12" t="str">
        <f t="shared" si="12"/>
        <v/>
      </c>
      <c r="B267" s="13"/>
      <c r="C267" s="14"/>
      <c r="D267" s="15"/>
      <c r="E267" s="16"/>
      <c r="F267" s="17"/>
      <c r="G267" s="18"/>
      <c r="H267" s="19"/>
      <c r="I267" s="20" t="str">
        <f>IF(G267="","",G267*IF(H267="",Einstellungen!$B$6,H267))</f>
        <v/>
      </c>
      <c r="J267" s="20" t="str">
        <f t="shared" si="13"/>
        <v/>
      </c>
      <c r="K267" s="13"/>
      <c r="L267" s="13"/>
      <c r="M267" s="12" t="str">
        <f t="shared" si="14"/>
        <v/>
      </c>
    </row>
    <row r="268" spans="1:13" x14ac:dyDescent="0.25">
      <c r="A268" s="12" t="str">
        <f t="shared" si="12"/>
        <v/>
      </c>
      <c r="B268" s="13"/>
      <c r="C268" s="14"/>
      <c r="D268" s="15"/>
      <c r="E268" s="16"/>
      <c r="F268" s="17"/>
      <c r="G268" s="18"/>
      <c r="H268" s="19"/>
      <c r="I268" s="20" t="str">
        <f>IF(G268="","",G268*IF(H268="",Einstellungen!$B$6,H268))</f>
        <v/>
      </c>
      <c r="J268" s="20" t="str">
        <f t="shared" si="13"/>
        <v/>
      </c>
      <c r="K268" s="13"/>
      <c r="L268" s="13"/>
      <c r="M268" s="12" t="str">
        <f t="shared" si="14"/>
        <v/>
      </c>
    </row>
    <row r="269" spans="1:13" x14ac:dyDescent="0.25">
      <c r="A269" s="12" t="str">
        <f t="shared" si="12"/>
        <v/>
      </c>
      <c r="B269" s="13"/>
      <c r="C269" s="14"/>
      <c r="D269" s="15"/>
      <c r="E269" s="16"/>
      <c r="F269" s="17"/>
      <c r="G269" s="18"/>
      <c r="H269" s="19"/>
      <c r="I269" s="20" t="str">
        <f>IF(G269="","",G269*IF(H269="",Einstellungen!$B$6,H269))</f>
        <v/>
      </c>
      <c r="J269" s="20" t="str">
        <f t="shared" si="13"/>
        <v/>
      </c>
      <c r="K269" s="13"/>
      <c r="L269" s="13"/>
      <c r="M269" s="12" t="str">
        <f t="shared" si="14"/>
        <v/>
      </c>
    </row>
    <row r="270" spans="1:13" x14ac:dyDescent="0.25">
      <c r="A270" s="12" t="str">
        <f t="shared" si="12"/>
        <v/>
      </c>
      <c r="B270" s="13"/>
      <c r="C270" s="14"/>
      <c r="D270" s="15"/>
      <c r="E270" s="16"/>
      <c r="F270" s="17"/>
      <c r="G270" s="18"/>
      <c r="H270" s="19"/>
      <c r="I270" s="20" t="str">
        <f>IF(G270="","",G270*IF(H270="",Einstellungen!$B$6,H270))</f>
        <v/>
      </c>
      <c r="J270" s="20" t="str">
        <f t="shared" si="13"/>
        <v/>
      </c>
      <c r="K270" s="13"/>
      <c r="L270" s="13"/>
      <c r="M270" s="12" t="str">
        <f t="shared" si="14"/>
        <v/>
      </c>
    </row>
    <row r="271" spans="1:13" x14ac:dyDescent="0.25">
      <c r="A271" s="12" t="str">
        <f t="shared" si="12"/>
        <v/>
      </c>
      <c r="B271" s="13"/>
      <c r="C271" s="14"/>
      <c r="D271" s="15"/>
      <c r="E271" s="16"/>
      <c r="F271" s="17"/>
      <c r="G271" s="18"/>
      <c r="H271" s="19"/>
      <c r="I271" s="20" t="str">
        <f>IF(G271="","",G271*IF(H271="",Einstellungen!$B$6,H271))</f>
        <v/>
      </c>
      <c r="J271" s="20" t="str">
        <f t="shared" si="13"/>
        <v/>
      </c>
      <c r="K271" s="13"/>
      <c r="L271" s="13"/>
      <c r="M271" s="12" t="str">
        <f t="shared" si="14"/>
        <v/>
      </c>
    </row>
    <row r="272" spans="1:13" x14ac:dyDescent="0.25">
      <c r="A272" s="12" t="str">
        <f t="shared" si="12"/>
        <v/>
      </c>
      <c r="B272" s="13"/>
      <c r="C272" s="14"/>
      <c r="D272" s="15"/>
      <c r="E272" s="16"/>
      <c r="F272" s="17"/>
      <c r="G272" s="18"/>
      <c r="H272" s="19"/>
      <c r="I272" s="20" t="str">
        <f>IF(G272="","",G272*IF(H272="",Einstellungen!$B$6,H272))</f>
        <v/>
      </c>
      <c r="J272" s="20" t="str">
        <f t="shared" si="13"/>
        <v/>
      </c>
      <c r="K272" s="13"/>
      <c r="L272" s="13"/>
      <c r="M272" s="12" t="str">
        <f t="shared" si="14"/>
        <v/>
      </c>
    </row>
    <row r="273" spans="1:13" x14ac:dyDescent="0.25">
      <c r="A273" s="12" t="str">
        <f t="shared" si="12"/>
        <v/>
      </c>
      <c r="B273" s="13"/>
      <c r="C273" s="14"/>
      <c r="D273" s="15"/>
      <c r="E273" s="16"/>
      <c r="F273" s="17"/>
      <c r="G273" s="18"/>
      <c r="H273" s="19"/>
      <c r="I273" s="20" t="str">
        <f>IF(G273="","",G273*IF(H273="",Einstellungen!$B$6,H273))</f>
        <v/>
      </c>
      <c r="J273" s="20" t="str">
        <f t="shared" si="13"/>
        <v/>
      </c>
      <c r="K273" s="13"/>
      <c r="L273" s="13"/>
      <c r="M273" s="12" t="str">
        <f t="shared" si="14"/>
        <v/>
      </c>
    </row>
    <row r="274" spans="1:13" x14ac:dyDescent="0.25">
      <c r="A274" s="12" t="str">
        <f t="shared" si="12"/>
        <v/>
      </c>
      <c r="B274" s="13"/>
      <c r="C274" s="14"/>
      <c r="D274" s="15"/>
      <c r="E274" s="16"/>
      <c r="F274" s="17"/>
      <c r="G274" s="18"/>
      <c r="H274" s="19"/>
      <c r="I274" s="20" t="str">
        <f>IF(G274="","",G274*IF(H274="",Einstellungen!$B$6,H274))</f>
        <v/>
      </c>
      <c r="J274" s="20" t="str">
        <f t="shared" si="13"/>
        <v/>
      </c>
      <c r="K274" s="13"/>
      <c r="L274" s="13"/>
      <c r="M274" s="12" t="str">
        <f t="shared" si="14"/>
        <v/>
      </c>
    </row>
    <row r="275" spans="1:13" x14ac:dyDescent="0.25">
      <c r="A275" s="12" t="str">
        <f t="shared" si="12"/>
        <v/>
      </c>
      <c r="B275" s="13"/>
      <c r="C275" s="14"/>
      <c r="D275" s="15"/>
      <c r="E275" s="16"/>
      <c r="F275" s="17"/>
      <c r="G275" s="18"/>
      <c r="H275" s="19"/>
      <c r="I275" s="20" t="str">
        <f>IF(G275="","",G275*IF(H275="",Einstellungen!$B$6,H275))</f>
        <v/>
      </c>
      <c r="J275" s="20" t="str">
        <f t="shared" si="13"/>
        <v/>
      </c>
      <c r="K275" s="13"/>
      <c r="L275" s="13"/>
      <c r="M275" s="12" t="str">
        <f t="shared" si="14"/>
        <v/>
      </c>
    </row>
    <row r="276" spans="1:13" x14ac:dyDescent="0.25">
      <c r="A276" s="12" t="str">
        <f t="shared" si="12"/>
        <v/>
      </c>
      <c r="B276" s="13"/>
      <c r="C276" s="14"/>
      <c r="D276" s="15"/>
      <c r="E276" s="16"/>
      <c r="F276" s="17"/>
      <c r="G276" s="18"/>
      <c r="H276" s="19"/>
      <c r="I276" s="20" t="str">
        <f>IF(G276="","",G276*IF(H276="",Einstellungen!$B$6,H276))</f>
        <v/>
      </c>
      <c r="J276" s="20" t="str">
        <f t="shared" si="13"/>
        <v/>
      </c>
      <c r="K276" s="13"/>
      <c r="L276" s="13"/>
      <c r="M276" s="12" t="str">
        <f t="shared" si="14"/>
        <v/>
      </c>
    </row>
    <row r="277" spans="1:13" x14ac:dyDescent="0.25">
      <c r="A277" s="12" t="str">
        <f t="shared" si="12"/>
        <v/>
      </c>
      <c r="B277" s="13"/>
      <c r="C277" s="14"/>
      <c r="D277" s="15"/>
      <c r="E277" s="16"/>
      <c r="F277" s="17"/>
      <c r="G277" s="18"/>
      <c r="H277" s="19"/>
      <c r="I277" s="20" t="str">
        <f>IF(G277="","",G277*IF(H277="",Einstellungen!$B$6,H277))</f>
        <v/>
      </c>
      <c r="J277" s="20" t="str">
        <f t="shared" si="13"/>
        <v/>
      </c>
      <c r="K277" s="13"/>
      <c r="L277" s="13"/>
      <c r="M277" s="12" t="str">
        <f t="shared" si="14"/>
        <v/>
      </c>
    </row>
    <row r="278" spans="1:13" x14ac:dyDescent="0.25">
      <c r="A278" s="12" t="str">
        <f t="shared" si="12"/>
        <v/>
      </c>
      <c r="B278" s="13"/>
      <c r="C278" s="14"/>
      <c r="D278" s="15"/>
      <c r="E278" s="16"/>
      <c r="F278" s="17"/>
      <c r="G278" s="18"/>
      <c r="H278" s="19"/>
      <c r="I278" s="20" t="str">
        <f>IF(G278="","",G278*IF(H278="",Einstellungen!$B$6,H278))</f>
        <v/>
      </c>
      <c r="J278" s="20" t="str">
        <f t="shared" si="13"/>
        <v/>
      </c>
      <c r="K278" s="13"/>
      <c r="L278" s="13"/>
      <c r="M278" s="12" t="str">
        <f t="shared" si="14"/>
        <v/>
      </c>
    </row>
    <row r="279" spans="1:13" x14ac:dyDescent="0.25">
      <c r="A279" s="12" t="str">
        <f t="shared" si="12"/>
        <v/>
      </c>
      <c r="B279" s="13"/>
      <c r="C279" s="14"/>
      <c r="D279" s="15"/>
      <c r="E279" s="16"/>
      <c r="F279" s="17"/>
      <c r="G279" s="18"/>
      <c r="H279" s="19"/>
      <c r="I279" s="20" t="str">
        <f>IF(G279="","",G279*IF(H279="",Einstellungen!$B$6,H279))</f>
        <v/>
      </c>
      <c r="J279" s="20" t="str">
        <f t="shared" si="13"/>
        <v/>
      </c>
      <c r="K279" s="13"/>
      <c r="L279" s="13"/>
      <c r="M279" s="12" t="str">
        <f t="shared" si="14"/>
        <v/>
      </c>
    </row>
    <row r="280" spans="1:13" x14ac:dyDescent="0.25">
      <c r="A280" s="12" t="str">
        <f t="shared" si="12"/>
        <v/>
      </c>
      <c r="B280" s="13"/>
      <c r="C280" s="14"/>
      <c r="D280" s="15"/>
      <c r="E280" s="16"/>
      <c r="F280" s="17"/>
      <c r="G280" s="18"/>
      <c r="H280" s="19"/>
      <c r="I280" s="20" t="str">
        <f>IF(G280="","",G280*IF(H280="",Einstellungen!$B$6,H280))</f>
        <v/>
      </c>
      <c r="J280" s="20" t="str">
        <f t="shared" si="13"/>
        <v/>
      </c>
      <c r="K280" s="13"/>
      <c r="L280" s="13"/>
      <c r="M280" s="12" t="str">
        <f t="shared" si="14"/>
        <v/>
      </c>
    </row>
    <row r="281" spans="1:13" x14ac:dyDescent="0.25">
      <c r="A281" s="12" t="str">
        <f t="shared" si="12"/>
        <v/>
      </c>
      <c r="B281" s="13"/>
      <c r="C281" s="14"/>
      <c r="D281" s="15"/>
      <c r="E281" s="16"/>
      <c r="F281" s="17"/>
      <c r="G281" s="18"/>
      <c r="H281" s="19"/>
      <c r="I281" s="20" t="str">
        <f>IF(G281="","",G281*IF(H281="",Einstellungen!$B$6,H281))</f>
        <v/>
      </c>
      <c r="J281" s="20" t="str">
        <f t="shared" si="13"/>
        <v/>
      </c>
      <c r="K281" s="13"/>
      <c r="L281" s="13"/>
      <c r="M281" s="12" t="str">
        <f t="shared" si="14"/>
        <v/>
      </c>
    </row>
    <row r="282" spans="1:13" x14ac:dyDescent="0.25">
      <c r="A282" s="12" t="str">
        <f t="shared" si="12"/>
        <v/>
      </c>
      <c r="B282" s="13"/>
      <c r="C282" s="14"/>
      <c r="D282" s="15"/>
      <c r="E282" s="16"/>
      <c r="F282" s="17"/>
      <c r="G282" s="18"/>
      <c r="H282" s="19"/>
      <c r="I282" s="20" t="str">
        <f>IF(G282="","",G282*IF(H282="",Einstellungen!$B$6,H282))</f>
        <v/>
      </c>
      <c r="J282" s="20" t="str">
        <f t="shared" si="13"/>
        <v/>
      </c>
      <c r="K282" s="13"/>
      <c r="L282" s="13"/>
      <c r="M282" s="12" t="str">
        <f t="shared" si="14"/>
        <v/>
      </c>
    </row>
    <row r="283" spans="1:13" x14ac:dyDescent="0.25">
      <c r="A283" s="12" t="str">
        <f t="shared" si="12"/>
        <v/>
      </c>
      <c r="B283" s="13"/>
      <c r="C283" s="14"/>
      <c r="D283" s="15"/>
      <c r="E283" s="16"/>
      <c r="F283" s="17"/>
      <c r="G283" s="18"/>
      <c r="H283" s="19"/>
      <c r="I283" s="20" t="str">
        <f>IF(G283="","",G283*IF(H283="",Einstellungen!$B$6,H283))</f>
        <v/>
      </c>
      <c r="J283" s="20" t="str">
        <f t="shared" si="13"/>
        <v/>
      </c>
      <c r="K283" s="13"/>
      <c r="L283" s="13"/>
      <c r="M283" s="12" t="str">
        <f t="shared" si="14"/>
        <v/>
      </c>
    </row>
    <row r="284" spans="1:13" x14ac:dyDescent="0.25">
      <c r="A284" s="12" t="str">
        <f t="shared" si="12"/>
        <v/>
      </c>
      <c r="B284" s="13"/>
      <c r="C284" s="14"/>
      <c r="D284" s="15"/>
      <c r="E284" s="16"/>
      <c r="F284" s="17"/>
      <c r="G284" s="18"/>
      <c r="H284" s="19"/>
      <c r="I284" s="20" t="str">
        <f>IF(G284="","",G284*IF(H284="",Einstellungen!$B$6,H284))</f>
        <v/>
      </c>
      <c r="J284" s="20" t="str">
        <f t="shared" si="13"/>
        <v/>
      </c>
      <c r="K284" s="13"/>
      <c r="L284" s="13"/>
      <c r="M284" s="12" t="str">
        <f t="shared" si="14"/>
        <v/>
      </c>
    </row>
    <row r="285" spans="1:13" x14ac:dyDescent="0.25">
      <c r="A285" s="12" t="str">
        <f t="shared" si="12"/>
        <v/>
      </c>
      <c r="B285" s="13"/>
      <c r="C285" s="14"/>
      <c r="D285" s="15"/>
      <c r="E285" s="16"/>
      <c r="F285" s="17"/>
      <c r="G285" s="18"/>
      <c r="H285" s="19"/>
      <c r="I285" s="20" t="str">
        <f>IF(G285="","",G285*IF(H285="",Einstellungen!$B$6,H285))</f>
        <v/>
      </c>
      <c r="J285" s="20" t="str">
        <f t="shared" si="13"/>
        <v/>
      </c>
      <c r="K285" s="13"/>
      <c r="L285" s="13"/>
      <c r="M285" s="12" t="str">
        <f t="shared" si="14"/>
        <v/>
      </c>
    </row>
    <row r="286" spans="1:13" x14ac:dyDescent="0.25">
      <c r="A286" s="12" t="str">
        <f t="shared" si="12"/>
        <v/>
      </c>
      <c r="B286" s="13"/>
      <c r="C286" s="14"/>
      <c r="D286" s="15"/>
      <c r="E286" s="16"/>
      <c r="F286" s="17"/>
      <c r="G286" s="18"/>
      <c r="H286" s="19"/>
      <c r="I286" s="20" t="str">
        <f>IF(G286="","",G286*IF(H286="",Einstellungen!$B$6,H286))</f>
        <v/>
      </c>
      <c r="J286" s="20" t="str">
        <f t="shared" si="13"/>
        <v/>
      </c>
      <c r="K286" s="13"/>
      <c r="L286" s="13"/>
      <c r="M286" s="12" t="str">
        <f t="shared" si="14"/>
        <v/>
      </c>
    </row>
    <row r="287" spans="1:13" x14ac:dyDescent="0.25">
      <c r="A287" s="12" t="str">
        <f t="shared" si="12"/>
        <v/>
      </c>
      <c r="B287" s="13"/>
      <c r="C287" s="14"/>
      <c r="D287" s="15"/>
      <c r="E287" s="16"/>
      <c r="F287" s="17"/>
      <c r="G287" s="18"/>
      <c r="H287" s="19"/>
      <c r="I287" s="20" t="str">
        <f>IF(G287="","",G287*IF(H287="",Einstellungen!$B$6,H287))</f>
        <v/>
      </c>
      <c r="J287" s="20" t="str">
        <f t="shared" si="13"/>
        <v/>
      </c>
      <c r="K287" s="13"/>
      <c r="L287" s="13"/>
      <c r="M287" s="12" t="str">
        <f t="shared" si="14"/>
        <v/>
      </c>
    </row>
    <row r="288" spans="1:13" x14ac:dyDescent="0.25">
      <c r="A288" s="12" t="str">
        <f t="shared" si="12"/>
        <v/>
      </c>
      <c r="B288" s="13"/>
      <c r="C288" s="14"/>
      <c r="D288" s="15"/>
      <c r="E288" s="16"/>
      <c r="F288" s="17"/>
      <c r="G288" s="18"/>
      <c r="H288" s="19"/>
      <c r="I288" s="20" t="str">
        <f>IF(G288="","",G288*IF(H288="",Einstellungen!$B$6,H288))</f>
        <v/>
      </c>
      <c r="J288" s="20" t="str">
        <f t="shared" si="13"/>
        <v/>
      </c>
      <c r="K288" s="13"/>
      <c r="L288" s="13"/>
      <c r="M288" s="12" t="str">
        <f t="shared" si="14"/>
        <v/>
      </c>
    </row>
    <row r="289" spans="1:13" x14ac:dyDescent="0.25">
      <c r="A289" s="12" t="str">
        <f t="shared" si="12"/>
        <v/>
      </c>
      <c r="B289" s="13"/>
      <c r="C289" s="14"/>
      <c r="D289" s="15"/>
      <c r="E289" s="16"/>
      <c r="F289" s="17"/>
      <c r="G289" s="18"/>
      <c r="H289" s="19"/>
      <c r="I289" s="20" t="str">
        <f>IF(G289="","",G289*IF(H289="",Einstellungen!$B$6,H289))</f>
        <v/>
      </c>
      <c r="J289" s="20" t="str">
        <f t="shared" si="13"/>
        <v/>
      </c>
      <c r="K289" s="13"/>
      <c r="L289" s="13"/>
      <c r="M289" s="12" t="str">
        <f t="shared" si="14"/>
        <v/>
      </c>
    </row>
    <row r="290" spans="1:13" x14ac:dyDescent="0.25">
      <c r="A290" s="12" t="str">
        <f t="shared" si="12"/>
        <v/>
      </c>
      <c r="B290" s="13"/>
      <c r="C290" s="14"/>
      <c r="D290" s="15"/>
      <c r="E290" s="16"/>
      <c r="F290" s="17"/>
      <c r="G290" s="18"/>
      <c r="H290" s="19"/>
      <c r="I290" s="20" t="str">
        <f>IF(G290="","",G290*IF(H290="",Einstellungen!$B$6,H290))</f>
        <v/>
      </c>
      <c r="J290" s="20" t="str">
        <f t="shared" si="13"/>
        <v/>
      </c>
      <c r="K290" s="13"/>
      <c r="L290" s="13"/>
      <c r="M290" s="12" t="str">
        <f t="shared" si="14"/>
        <v/>
      </c>
    </row>
    <row r="291" spans="1:13" x14ac:dyDescent="0.25">
      <c r="A291" s="12" t="str">
        <f t="shared" si="12"/>
        <v/>
      </c>
      <c r="B291" s="13"/>
      <c r="C291" s="14"/>
      <c r="D291" s="15"/>
      <c r="E291" s="16"/>
      <c r="F291" s="17"/>
      <c r="G291" s="18"/>
      <c r="H291" s="19"/>
      <c r="I291" s="20" t="str">
        <f>IF(G291="","",G291*IF(H291="",Einstellungen!$B$6,H291))</f>
        <v/>
      </c>
      <c r="J291" s="20" t="str">
        <f t="shared" si="13"/>
        <v/>
      </c>
      <c r="K291" s="13"/>
      <c r="L291" s="13"/>
      <c r="M291" s="12" t="str">
        <f t="shared" si="14"/>
        <v/>
      </c>
    </row>
    <row r="292" spans="1:13" x14ac:dyDescent="0.25">
      <c r="A292" s="12" t="str">
        <f t="shared" si="12"/>
        <v/>
      </c>
      <c r="B292" s="13"/>
      <c r="C292" s="14"/>
      <c r="D292" s="15"/>
      <c r="E292" s="16"/>
      <c r="F292" s="17"/>
      <c r="G292" s="18"/>
      <c r="H292" s="19"/>
      <c r="I292" s="20" t="str">
        <f>IF(G292="","",G292*IF(H292="",Einstellungen!$B$6,H292))</f>
        <v/>
      </c>
      <c r="J292" s="20" t="str">
        <f t="shared" si="13"/>
        <v/>
      </c>
      <c r="K292" s="13"/>
      <c r="L292" s="13"/>
      <c r="M292" s="12" t="str">
        <f t="shared" si="14"/>
        <v/>
      </c>
    </row>
    <row r="293" spans="1:13" x14ac:dyDescent="0.25">
      <c r="A293" s="12" t="str">
        <f t="shared" si="12"/>
        <v/>
      </c>
      <c r="B293" s="13"/>
      <c r="C293" s="14"/>
      <c r="D293" s="15"/>
      <c r="E293" s="16"/>
      <c r="F293" s="17"/>
      <c r="G293" s="18"/>
      <c r="H293" s="19"/>
      <c r="I293" s="20" t="str">
        <f>IF(G293="","",G293*IF(H293="",Einstellungen!$B$6,H293))</f>
        <v/>
      </c>
      <c r="J293" s="20" t="str">
        <f t="shared" si="13"/>
        <v/>
      </c>
      <c r="K293" s="13"/>
      <c r="L293" s="13"/>
      <c r="M293" s="12" t="str">
        <f t="shared" si="14"/>
        <v/>
      </c>
    </row>
    <row r="294" spans="1:13" x14ac:dyDescent="0.25">
      <c r="A294" s="12" t="str">
        <f t="shared" si="12"/>
        <v/>
      </c>
      <c r="B294" s="13"/>
      <c r="C294" s="14"/>
      <c r="D294" s="15"/>
      <c r="E294" s="16"/>
      <c r="F294" s="17"/>
      <c r="G294" s="18"/>
      <c r="H294" s="19"/>
      <c r="I294" s="20" t="str">
        <f>IF(G294="","",G294*IF(H294="",Einstellungen!$B$6,H294))</f>
        <v/>
      </c>
      <c r="J294" s="20" t="str">
        <f t="shared" si="13"/>
        <v/>
      </c>
      <c r="K294" s="13"/>
      <c r="L294" s="13"/>
      <c r="M294" s="12" t="str">
        <f t="shared" si="14"/>
        <v/>
      </c>
    </row>
    <row r="295" spans="1:13" x14ac:dyDescent="0.25">
      <c r="A295" s="12" t="str">
        <f t="shared" si="12"/>
        <v/>
      </c>
      <c r="B295" s="13"/>
      <c r="C295" s="14"/>
      <c r="D295" s="15"/>
      <c r="E295" s="16"/>
      <c r="F295" s="17"/>
      <c r="G295" s="18"/>
      <c r="H295" s="19"/>
      <c r="I295" s="20" t="str">
        <f>IF(G295="","",G295*IF(H295="",Einstellungen!$B$6,H295))</f>
        <v/>
      </c>
      <c r="J295" s="20" t="str">
        <f t="shared" si="13"/>
        <v/>
      </c>
      <c r="K295" s="13"/>
      <c r="L295" s="13"/>
      <c r="M295" s="12" t="str">
        <f t="shared" si="14"/>
        <v/>
      </c>
    </row>
    <row r="296" spans="1:13" x14ac:dyDescent="0.25">
      <c r="A296" s="12" t="str">
        <f t="shared" si="12"/>
        <v/>
      </c>
      <c r="B296" s="13"/>
      <c r="C296" s="14"/>
      <c r="D296" s="15"/>
      <c r="E296" s="16"/>
      <c r="F296" s="17"/>
      <c r="G296" s="18"/>
      <c r="H296" s="19"/>
      <c r="I296" s="20" t="str">
        <f>IF(G296="","",G296*IF(H296="",Einstellungen!$B$6,H296))</f>
        <v/>
      </c>
      <c r="J296" s="20" t="str">
        <f t="shared" si="13"/>
        <v/>
      </c>
      <c r="K296" s="13"/>
      <c r="L296" s="13"/>
      <c r="M296" s="12" t="str">
        <f t="shared" si="14"/>
        <v/>
      </c>
    </row>
    <row r="297" spans="1:13" x14ac:dyDescent="0.25">
      <c r="A297" s="12" t="str">
        <f t="shared" si="12"/>
        <v/>
      </c>
      <c r="B297" s="13"/>
      <c r="C297" s="14"/>
      <c r="D297" s="15"/>
      <c r="E297" s="16"/>
      <c r="F297" s="17"/>
      <c r="G297" s="18"/>
      <c r="H297" s="19"/>
      <c r="I297" s="20" t="str">
        <f>IF(G297="","",G297*IF(H297="",Einstellungen!$B$6,H297))</f>
        <v/>
      </c>
      <c r="J297" s="20" t="str">
        <f t="shared" si="13"/>
        <v/>
      </c>
      <c r="K297" s="13"/>
      <c r="L297" s="13"/>
      <c r="M297" s="12" t="str">
        <f t="shared" si="14"/>
        <v/>
      </c>
    </row>
    <row r="298" spans="1:13" x14ac:dyDescent="0.25">
      <c r="A298" s="12" t="str">
        <f t="shared" si="12"/>
        <v/>
      </c>
      <c r="B298" s="13"/>
      <c r="C298" s="14"/>
      <c r="D298" s="15"/>
      <c r="E298" s="16"/>
      <c r="F298" s="17"/>
      <c r="G298" s="18"/>
      <c r="H298" s="19"/>
      <c r="I298" s="20" t="str">
        <f>IF(G298="","",G298*IF(H298="",Einstellungen!$B$6,H298))</f>
        <v/>
      </c>
      <c r="J298" s="20" t="str">
        <f t="shared" si="13"/>
        <v/>
      </c>
      <c r="K298" s="13"/>
      <c r="L298" s="13"/>
      <c r="M298" s="12" t="str">
        <f t="shared" si="14"/>
        <v/>
      </c>
    </row>
    <row r="299" spans="1:13" x14ac:dyDescent="0.25">
      <c r="A299" s="12" t="str">
        <f t="shared" si="12"/>
        <v/>
      </c>
      <c r="B299" s="13"/>
      <c r="C299" s="14"/>
      <c r="D299" s="15"/>
      <c r="E299" s="16"/>
      <c r="F299" s="17"/>
      <c r="G299" s="18"/>
      <c r="H299" s="19"/>
      <c r="I299" s="20" t="str">
        <f>IF(G299="","",G299*IF(H299="",Einstellungen!$B$6,H299))</f>
        <v/>
      </c>
      <c r="J299" s="20" t="str">
        <f t="shared" si="13"/>
        <v/>
      </c>
      <c r="K299" s="13"/>
      <c r="L299" s="13"/>
      <c r="M299" s="12" t="str">
        <f t="shared" si="14"/>
        <v/>
      </c>
    </row>
    <row r="300" spans="1:13" x14ac:dyDescent="0.25">
      <c r="A300" s="12" t="str">
        <f t="shared" si="12"/>
        <v/>
      </c>
      <c r="B300" s="13"/>
      <c r="C300" s="14"/>
      <c r="D300" s="15"/>
      <c r="E300" s="16"/>
      <c r="F300" s="17"/>
      <c r="G300" s="18"/>
      <c r="H300" s="19"/>
      <c r="I300" s="20" t="str">
        <f>IF(G300="","",G300*IF(H300="",Einstellungen!$B$6,H300))</f>
        <v/>
      </c>
      <c r="J300" s="20" t="str">
        <f t="shared" si="13"/>
        <v/>
      </c>
      <c r="K300" s="13"/>
      <c r="L300" s="13"/>
      <c r="M300" s="12" t="str">
        <f t="shared" si="14"/>
        <v/>
      </c>
    </row>
    <row r="301" spans="1:13" x14ac:dyDescent="0.25">
      <c r="A301" s="12" t="str">
        <f t="shared" si="12"/>
        <v/>
      </c>
      <c r="B301" s="13"/>
      <c r="C301" s="14"/>
      <c r="D301" s="15"/>
      <c r="E301" s="16"/>
      <c r="F301" s="17"/>
      <c r="G301" s="18"/>
      <c r="H301" s="19"/>
      <c r="I301" s="20" t="str">
        <f>IF(G301="","",G301*IF(H301="",Einstellungen!$B$6,H301))</f>
        <v/>
      </c>
      <c r="J301" s="20" t="str">
        <f t="shared" si="13"/>
        <v/>
      </c>
      <c r="K301" s="13"/>
      <c r="L301" s="13"/>
      <c r="M301" s="12" t="str">
        <f t="shared" si="14"/>
        <v/>
      </c>
    </row>
    <row r="302" spans="1:13" x14ac:dyDescent="0.25">
      <c r="A302" s="12" t="str">
        <f t="shared" si="12"/>
        <v/>
      </c>
      <c r="B302" s="13"/>
      <c r="C302" s="14"/>
      <c r="D302" s="15"/>
      <c r="E302" s="16"/>
      <c r="F302" s="17"/>
      <c r="G302" s="18"/>
      <c r="H302" s="19"/>
      <c r="I302" s="20" t="str">
        <f>IF(G302="","",G302*IF(H302="",Einstellungen!$B$6,H302))</f>
        <v/>
      </c>
      <c r="J302" s="20" t="str">
        <f t="shared" si="13"/>
        <v/>
      </c>
      <c r="K302" s="13"/>
      <c r="L302" s="13"/>
      <c r="M302" s="12" t="str">
        <f t="shared" si="14"/>
        <v/>
      </c>
    </row>
    <row r="303" spans="1:13" x14ac:dyDescent="0.25">
      <c r="A303" s="12" t="str">
        <f t="shared" si="12"/>
        <v/>
      </c>
      <c r="B303" s="13"/>
      <c r="C303" s="14"/>
      <c r="D303" s="15"/>
      <c r="E303" s="16"/>
      <c r="F303" s="17"/>
      <c r="G303" s="18"/>
      <c r="H303" s="19"/>
      <c r="I303" s="20" t="str">
        <f>IF(G303="","",G303*IF(H303="",Einstellungen!$B$6,H303))</f>
        <v/>
      </c>
      <c r="J303" s="20" t="str">
        <f t="shared" si="13"/>
        <v/>
      </c>
      <c r="K303" s="13"/>
      <c r="L303" s="13"/>
      <c r="M303" s="12" t="str">
        <f t="shared" si="14"/>
        <v/>
      </c>
    </row>
    <row r="304" spans="1:13" x14ac:dyDescent="0.25">
      <c r="A304" s="12" t="str">
        <f t="shared" si="12"/>
        <v/>
      </c>
      <c r="B304" s="13"/>
      <c r="C304" s="14"/>
      <c r="D304" s="15"/>
      <c r="E304" s="16"/>
      <c r="F304" s="17"/>
      <c r="G304" s="18"/>
      <c r="H304" s="19"/>
      <c r="I304" s="20" t="str">
        <f>IF(G304="","",G304*IF(H304="",Einstellungen!$B$6,H304))</f>
        <v/>
      </c>
      <c r="J304" s="20" t="str">
        <f t="shared" si="13"/>
        <v/>
      </c>
      <c r="K304" s="13"/>
      <c r="L304" s="13"/>
      <c r="M304" s="12" t="str">
        <f t="shared" si="14"/>
        <v/>
      </c>
    </row>
    <row r="305" spans="1:13" x14ac:dyDescent="0.25">
      <c r="A305" s="12" t="str">
        <f t="shared" si="12"/>
        <v/>
      </c>
      <c r="B305" s="13"/>
      <c r="C305" s="14"/>
      <c r="D305" s="15"/>
      <c r="E305" s="16"/>
      <c r="F305" s="17"/>
      <c r="G305" s="18"/>
      <c r="H305" s="19"/>
      <c r="I305" s="20" t="str">
        <f>IF(G305="","",G305*IF(H305="",Einstellungen!$B$6,H305))</f>
        <v/>
      </c>
      <c r="J305" s="20" t="str">
        <f t="shared" si="13"/>
        <v/>
      </c>
      <c r="K305" s="13"/>
      <c r="L305" s="13"/>
      <c r="M305" s="12" t="str">
        <f t="shared" si="14"/>
        <v/>
      </c>
    </row>
    <row r="306" spans="1:13" x14ac:dyDescent="0.25">
      <c r="A306" s="12" t="str">
        <f t="shared" si="12"/>
        <v/>
      </c>
      <c r="B306" s="13"/>
      <c r="C306" s="14"/>
      <c r="D306" s="15"/>
      <c r="E306" s="16"/>
      <c r="F306" s="17"/>
      <c r="G306" s="18"/>
      <c r="H306" s="19"/>
      <c r="I306" s="20" t="str">
        <f>IF(G306="","",G306*IF(H306="",Einstellungen!$B$6,H306))</f>
        <v/>
      </c>
      <c r="J306" s="20" t="str">
        <f t="shared" si="13"/>
        <v/>
      </c>
      <c r="K306" s="13"/>
      <c r="L306" s="13"/>
      <c r="M306" s="12" t="str">
        <f t="shared" si="14"/>
        <v/>
      </c>
    </row>
    <row r="307" spans="1:13" x14ac:dyDescent="0.25">
      <c r="A307" s="12" t="str">
        <f t="shared" si="12"/>
        <v/>
      </c>
      <c r="B307" s="13"/>
      <c r="C307" s="14"/>
      <c r="D307" s="15"/>
      <c r="E307" s="16"/>
      <c r="F307" s="17"/>
      <c r="G307" s="18"/>
      <c r="H307" s="19"/>
      <c r="I307" s="20" t="str">
        <f>IF(G307="","",G307*IF(H307="",Einstellungen!$B$6,H307))</f>
        <v/>
      </c>
      <c r="J307" s="20" t="str">
        <f t="shared" si="13"/>
        <v/>
      </c>
      <c r="K307" s="13"/>
      <c r="L307" s="13"/>
      <c r="M307" s="12" t="str">
        <f t="shared" si="14"/>
        <v/>
      </c>
    </row>
    <row r="308" spans="1:13" x14ac:dyDescent="0.25">
      <c r="A308" s="12" t="str">
        <f t="shared" si="12"/>
        <v/>
      </c>
      <c r="B308" s="13"/>
      <c r="C308" s="14"/>
      <c r="D308" s="15"/>
      <c r="E308" s="16"/>
      <c r="F308" s="17"/>
      <c r="G308" s="18"/>
      <c r="H308" s="19"/>
      <c r="I308" s="20" t="str">
        <f>IF(G308="","",G308*IF(H308="",Einstellungen!$B$6,H308))</f>
        <v/>
      </c>
      <c r="J308" s="20" t="str">
        <f t="shared" si="13"/>
        <v/>
      </c>
      <c r="K308" s="13"/>
      <c r="L308" s="13"/>
      <c r="M308" s="12" t="str">
        <f t="shared" si="14"/>
        <v/>
      </c>
    </row>
    <row r="309" spans="1:13" x14ac:dyDescent="0.25">
      <c r="A309" s="12" t="str">
        <f t="shared" si="12"/>
        <v/>
      </c>
      <c r="B309" s="13"/>
      <c r="C309" s="14"/>
      <c r="D309" s="15"/>
      <c r="E309" s="16"/>
      <c r="F309" s="17"/>
      <c r="G309" s="18"/>
      <c r="H309" s="19"/>
      <c r="I309" s="20" t="str">
        <f>IF(G309="","",G309*IF(H309="",Einstellungen!$B$6,H309))</f>
        <v/>
      </c>
      <c r="J309" s="20" t="str">
        <f t="shared" si="13"/>
        <v/>
      </c>
      <c r="K309" s="13"/>
      <c r="L309" s="13"/>
      <c r="M309" s="12" t="str">
        <f t="shared" si="14"/>
        <v/>
      </c>
    </row>
    <row r="310" spans="1:13" x14ac:dyDescent="0.25">
      <c r="A310" s="12" t="str">
        <f t="shared" si="12"/>
        <v/>
      </c>
      <c r="B310" s="13"/>
      <c r="C310" s="14"/>
      <c r="D310" s="15"/>
      <c r="E310" s="16"/>
      <c r="F310" s="17"/>
      <c r="G310" s="18"/>
      <c r="H310" s="19"/>
      <c r="I310" s="20" t="str">
        <f>IF(G310="","",G310*IF(H310="",Einstellungen!$B$6,H310))</f>
        <v/>
      </c>
      <c r="J310" s="20" t="str">
        <f t="shared" si="13"/>
        <v/>
      </c>
      <c r="K310" s="13"/>
      <c r="L310" s="13"/>
      <c r="M310" s="12" t="str">
        <f t="shared" si="14"/>
        <v/>
      </c>
    </row>
    <row r="311" spans="1:13" x14ac:dyDescent="0.25">
      <c r="A311" s="12" t="str">
        <f t="shared" si="12"/>
        <v/>
      </c>
      <c r="B311" s="13"/>
      <c r="C311" s="14"/>
      <c r="D311" s="15"/>
      <c r="E311" s="16"/>
      <c r="F311" s="17"/>
      <c r="G311" s="18"/>
      <c r="H311" s="19"/>
      <c r="I311" s="20" t="str">
        <f>IF(G311="","",G311*IF(H311="",Einstellungen!$B$6,H311))</f>
        <v/>
      </c>
      <c r="J311" s="20" t="str">
        <f t="shared" si="13"/>
        <v/>
      </c>
      <c r="K311" s="13"/>
      <c r="L311" s="13"/>
      <c r="M311" s="12" t="str">
        <f t="shared" si="14"/>
        <v/>
      </c>
    </row>
    <row r="312" spans="1:13" x14ac:dyDescent="0.25">
      <c r="A312" s="12" t="str">
        <f t="shared" si="12"/>
        <v/>
      </c>
      <c r="B312" s="13"/>
      <c r="C312" s="14"/>
      <c r="D312" s="15"/>
      <c r="E312" s="16"/>
      <c r="F312" s="17"/>
      <c r="G312" s="18"/>
      <c r="H312" s="19"/>
      <c r="I312" s="20" t="str">
        <f>IF(G312="","",G312*IF(H312="",Einstellungen!$B$6,H312))</f>
        <v/>
      </c>
      <c r="J312" s="20" t="str">
        <f t="shared" si="13"/>
        <v/>
      </c>
      <c r="K312" s="13"/>
      <c r="L312" s="13"/>
      <c r="M312" s="12" t="str">
        <f t="shared" si="14"/>
        <v/>
      </c>
    </row>
    <row r="313" spans="1:13" x14ac:dyDescent="0.25">
      <c r="A313" s="12" t="str">
        <f t="shared" si="12"/>
        <v/>
      </c>
      <c r="B313" s="13"/>
      <c r="C313" s="14"/>
      <c r="D313" s="15"/>
      <c r="E313" s="16"/>
      <c r="F313" s="17"/>
      <c r="G313" s="18"/>
      <c r="H313" s="19"/>
      <c r="I313" s="20" t="str">
        <f>IF(G313="","",G313*IF(H313="",Einstellungen!$B$6,H313))</f>
        <v/>
      </c>
      <c r="J313" s="20" t="str">
        <f t="shared" si="13"/>
        <v/>
      </c>
      <c r="K313" s="13"/>
      <c r="L313" s="13"/>
      <c r="M313" s="12" t="str">
        <f t="shared" si="14"/>
        <v/>
      </c>
    </row>
    <row r="314" spans="1:13" x14ac:dyDescent="0.25">
      <c r="A314" s="12" t="str">
        <f t="shared" si="12"/>
        <v/>
      </c>
      <c r="B314" s="13"/>
      <c r="C314" s="14"/>
      <c r="D314" s="15"/>
      <c r="E314" s="16"/>
      <c r="F314" s="17"/>
      <c r="G314" s="18"/>
      <c r="H314" s="19"/>
      <c r="I314" s="20" t="str">
        <f>IF(G314="","",G314*IF(H314="",Einstellungen!$B$6,H314))</f>
        <v/>
      </c>
      <c r="J314" s="20" t="str">
        <f t="shared" si="13"/>
        <v/>
      </c>
      <c r="K314" s="13"/>
      <c r="L314" s="13"/>
      <c r="M314" s="12" t="str">
        <f t="shared" si="14"/>
        <v/>
      </c>
    </row>
    <row r="315" spans="1:13" x14ac:dyDescent="0.25">
      <c r="A315" s="12" t="str">
        <f t="shared" si="12"/>
        <v/>
      </c>
      <c r="B315" s="13"/>
      <c r="C315" s="14"/>
      <c r="D315" s="15"/>
      <c r="E315" s="16"/>
      <c r="F315" s="17"/>
      <c r="G315" s="18"/>
      <c r="H315" s="19"/>
      <c r="I315" s="20" t="str">
        <f>IF(G315="","",G315*IF(H315="",Einstellungen!$B$6,H315))</f>
        <v/>
      </c>
      <c r="J315" s="20" t="str">
        <f t="shared" si="13"/>
        <v/>
      </c>
      <c r="K315" s="13"/>
      <c r="L315" s="13"/>
      <c r="M315" s="12" t="str">
        <f t="shared" si="14"/>
        <v/>
      </c>
    </row>
    <row r="316" spans="1:13" x14ac:dyDescent="0.25">
      <c r="A316" s="12" t="str">
        <f t="shared" si="12"/>
        <v/>
      </c>
      <c r="B316" s="13"/>
      <c r="C316" s="14"/>
      <c r="D316" s="15"/>
      <c r="E316" s="16"/>
      <c r="F316" s="17"/>
      <c r="G316" s="18"/>
      <c r="H316" s="19"/>
      <c r="I316" s="20" t="str">
        <f>IF(G316="","",G316*IF(H316="",Einstellungen!$B$6,H316))</f>
        <v/>
      </c>
      <c r="J316" s="20" t="str">
        <f t="shared" si="13"/>
        <v/>
      </c>
      <c r="K316" s="13"/>
      <c r="L316" s="13"/>
      <c r="M316" s="12" t="str">
        <f t="shared" si="14"/>
        <v/>
      </c>
    </row>
    <row r="317" spans="1:13" x14ac:dyDescent="0.25">
      <c r="A317" s="12" t="str">
        <f t="shared" si="12"/>
        <v/>
      </c>
      <c r="B317" s="13"/>
      <c r="C317" s="14"/>
      <c r="D317" s="15"/>
      <c r="E317" s="16"/>
      <c r="F317" s="17"/>
      <c r="G317" s="18"/>
      <c r="H317" s="19"/>
      <c r="I317" s="20" t="str">
        <f>IF(G317="","",G317*IF(H317="",Einstellungen!$B$6,H317))</f>
        <v/>
      </c>
      <c r="J317" s="20" t="str">
        <f t="shared" si="13"/>
        <v/>
      </c>
      <c r="K317" s="13"/>
      <c r="L317" s="13"/>
      <c r="M317" s="12" t="str">
        <f t="shared" si="14"/>
        <v/>
      </c>
    </row>
    <row r="318" spans="1:13" x14ac:dyDescent="0.25">
      <c r="A318" s="12" t="str">
        <f t="shared" si="12"/>
        <v/>
      </c>
      <c r="B318" s="13"/>
      <c r="C318" s="14"/>
      <c r="D318" s="15"/>
      <c r="E318" s="16"/>
      <c r="F318" s="17"/>
      <c r="G318" s="18"/>
      <c r="H318" s="19"/>
      <c r="I318" s="20" t="str">
        <f>IF(G318="","",G318*IF(H318="",Einstellungen!$B$6,H318))</f>
        <v/>
      </c>
      <c r="J318" s="20" t="str">
        <f t="shared" si="13"/>
        <v/>
      </c>
      <c r="K318" s="13"/>
      <c r="L318" s="13"/>
      <c r="M318" s="12" t="str">
        <f t="shared" si="14"/>
        <v/>
      </c>
    </row>
    <row r="319" spans="1:13" x14ac:dyDescent="0.25">
      <c r="A319" s="12" t="str">
        <f t="shared" si="12"/>
        <v/>
      </c>
      <c r="B319" s="13"/>
      <c r="C319" s="14"/>
      <c r="D319" s="15"/>
      <c r="E319" s="16"/>
      <c r="F319" s="17"/>
      <c r="G319" s="18"/>
      <c r="H319" s="19"/>
      <c r="I319" s="20" t="str">
        <f>IF(G319="","",G319*IF(H319="",Einstellungen!$B$6,H319))</f>
        <v/>
      </c>
      <c r="J319" s="20" t="str">
        <f t="shared" si="13"/>
        <v/>
      </c>
      <c r="K319" s="13"/>
      <c r="L319" s="13"/>
      <c r="M319" s="12" t="str">
        <f t="shared" si="14"/>
        <v/>
      </c>
    </row>
    <row r="320" spans="1:13" x14ac:dyDescent="0.25">
      <c r="A320" s="12" t="str">
        <f t="shared" si="12"/>
        <v/>
      </c>
      <c r="B320" s="13"/>
      <c r="C320" s="14"/>
      <c r="D320" s="15"/>
      <c r="E320" s="16"/>
      <c r="F320" s="17"/>
      <c r="G320" s="18"/>
      <c r="H320" s="19"/>
      <c r="I320" s="20" t="str">
        <f>IF(G320="","",G320*IF(H320="",Einstellungen!$B$6,H320))</f>
        <v/>
      </c>
      <c r="J320" s="20" t="str">
        <f t="shared" si="13"/>
        <v/>
      </c>
      <c r="K320" s="13"/>
      <c r="L320" s="13"/>
      <c r="M320" s="12" t="str">
        <f t="shared" si="14"/>
        <v/>
      </c>
    </row>
    <row r="321" spans="1:13" x14ac:dyDescent="0.25">
      <c r="A321" s="12" t="str">
        <f t="shared" si="12"/>
        <v/>
      </c>
      <c r="B321" s="13"/>
      <c r="C321" s="14"/>
      <c r="D321" s="15"/>
      <c r="E321" s="16"/>
      <c r="F321" s="17"/>
      <c r="G321" s="18"/>
      <c r="H321" s="19"/>
      <c r="I321" s="20" t="str">
        <f>IF(G321="","",G321*IF(H321="",Einstellungen!$B$6,H321))</f>
        <v/>
      </c>
      <c r="J321" s="20" t="str">
        <f t="shared" si="13"/>
        <v/>
      </c>
      <c r="K321" s="13"/>
      <c r="L321" s="13"/>
      <c r="M321" s="12" t="str">
        <f t="shared" si="14"/>
        <v/>
      </c>
    </row>
    <row r="322" spans="1:13" x14ac:dyDescent="0.25">
      <c r="A322" s="12" t="str">
        <f t="shared" si="12"/>
        <v/>
      </c>
      <c r="B322" s="13"/>
      <c r="C322" s="14"/>
      <c r="D322" s="15"/>
      <c r="E322" s="16"/>
      <c r="F322" s="17"/>
      <c r="G322" s="18"/>
      <c r="H322" s="19"/>
      <c r="I322" s="20" t="str">
        <f>IF(G322="","",G322*IF(H322="",Einstellungen!$B$6,H322))</f>
        <v/>
      </c>
      <c r="J322" s="20" t="str">
        <f t="shared" si="13"/>
        <v/>
      </c>
      <c r="K322" s="13"/>
      <c r="L322" s="13"/>
      <c r="M322" s="12" t="str">
        <f t="shared" si="14"/>
        <v/>
      </c>
    </row>
    <row r="323" spans="1:13" x14ac:dyDescent="0.25">
      <c r="A323" s="12" t="str">
        <f t="shared" si="12"/>
        <v/>
      </c>
      <c r="B323" s="13"/>
      <c r="C323" s="14"/>
      <c r="D323" s="15"/>
      <c r="E323" s="16"/>
      <c r="F323" s="17"/>
      <c r="G323" s="18"/>
      <c r="H323" s="19"/>
      <c r="I323" s="20" t="str">
        <f>IF(G323="","",G323*IF(H323="",Einstellungen!$B$6,H323))</f>
        <v/>
      </c>
      <c r="J323" s="20" t="str">
        <f t="shared" si="13"/>
        <v/>
      </c>
      <c r="K323" s="13"/>
      <c r="L323" s="13"/>
      <c r="M323" s="12" t="str">
        <f t="shared" si="14"/>
        <v/>
      </c>
    </row>
    <row r="324" spans="1:13" x14ac:dyDescent="0.25">
      <c r="A324" s="12" t="str">
        <f t="shared" si="12"/>
        <v/>
      </c>
      <c r="B324" s="13"/>
      <c r="C324" s="14"/>
      <c r="D324" s="15"/>
      <c r="E324" s="16"/>
      <c r="F324" s="17"/>
      <c r="G324" s="18"/>
      <c r="H324" s="19"/>
      <c r="I324" s="20" t="str">
        <f>IF(G324="","",G324*IF(H324="",Einstellungen!$B$6,H324))</f>
        <v/>
      </c>
      <c r="J324" s="20" t="str">
        <f t="shared" si="13"/>
        <v/>
      </c>
      <c r="K324" s="13"/>
      <c r="L324" s="13"/>
      <c r="M324" s="12" t="str">
        <f t="shared" si="14"/>
        <v/>
      </c>
    </row>
    <row r="325" spans="1:13" x14ac:dyDescent="0.25">
      <c r="A325" s="12" t="str">
        <f t="shared" si="12"/>
        <v/>
      </c>
      <c r="B325" s="13"/>
      <c r="C325" s="14"/>
      <c r="D325" s="15"/>
      <c r="E325" s="16"/>
      <c r="F325" s="17"/>
      <c r="G325" s="18"/>
      <c r="H325" s="19"/>
      <c r="I325" s="20" t="str">
        <f>IF(G325="","",G325*IF(H325="",Einstellungen!$B$6,H325))</f>
        <v/>
      </c>
      <c r="J325" s="20" t="str">
        <f t="shared" si="13"/>
        <v/>
      </c>
      <c r="K325" s="13"/>
      <c r="L325" s="13"/>
      <c r="M325" s="12" t="str">
        <f t="shared" si="14"/>
        <v/>
      </c>
    </row>
    <row r="326" spans="1:13" x14ac:dyDescent="0.25">
      <c r="A326" s="12" t="str">
        <f t="shared" si="12"/>
        <v/>
      </c>
      <c r="B326" s="13"/>
      <c r="C326" s="14"/>
      <c r="D326" s="15"/>
      <c r="E326" s="16"/>
      <c r="F326" s="17"/>
      <c r="G326" s="18"/>
      <c r="H326" s="19"/>
      <c r="I326" s="20" t="str">
        <f>IF(G326="","",G326*IF(H326="",Einstellungen!$B$6,H326))</f>
        <v/>
      </c>
      <c r="J326" s="20" t="str">
        <f t="shared" si="13"/>
        <v/>
      </c>
      <c r="K326" s="13"/>
      <c r="L326" s="13"/>
      <c r="M326" s="12" t="str">
        <f t="shared" si="14"/>
        <v/>
      </c>
    </row>
    <row r="327" spans="1:13" x14ac:dyDescent="0.25">
      <c r="A327" s="12" t="str">
        <f t="shared" si="12"/>
        <v/>
      </c>
      <c r="B327" s="13"/>
      <c r="C327" s="14"/>
      <c r="D327" s="15"/>
      <c r="E327" s="16"/>
      <c r="F327" s="17"/>
      <c r="G327" s="18"/>
      <c r="H327" s="19"/>
      <c r="I327" s="20" t="str">
        <f>IF(G327="","",G327*IF(H327="",Einstellungen!$B$6,H327))</f>
        <v/>
      </c>
      <c r="J327" s="20" t="str">
        <f t="shared" si="13"/>
        <v/>
      </c>
      <c r="K327" s="13"/>
      <c r="L327" s="13"/>
      <c r="M327" s="12" t="str">
        <f t="shared" si="14"/>
        <v/>
      </c>
    </row>
    <row r="328" spans="1:13" x14ac:dyDescent="0.25">
      <c r="A328" s="12" t="str">
        <f t="shared" ref="A328:A391" si="15">IF(OR(B328&lt;&gt;"",C328&lt;&gt;""),ROW()-7,"")</f>
        <v/>
      </c>
      <c r="B328" s="13"/>
      <c r="C328" s="14"/>
      <c r="D328" s="15"/>
      <c r="E328" s="16"/>
      <c r="F328" s="17"/>
      <c r="G328" s="18"/>
      <c r="H328" s="19"/>
      <c r="I328" s="20" t="str">
        <f>IF(G328="","",G328*IF(H328="",Einstellungen!$B$6,H328))</f>
        <v/>
      </c>
      <c r="J328" s="20" t="str">
        <f t="shared" ref="J328:J391" si="16">IF(AND(E328="",I328=""),"",N(E328)+N(I328))</f>
        <v/>
      </c>
      <c r="K328" s="13"/>
      <c r="L328" s="13"/>
      <c r="M328" s="12" t="str">
        <f t="shared" ref="M328:M391" si="17">IF(J328="","",IF(L328&lt;&gt;"","erstattet",IF(K328&lt;&gt;"","eingereicht","offen")))</f>
        <v/>
      </c>
    </row>
    <row r="329" spans="1:13" x14ac:dyDescent="0.25">
      <c r="A329" s="12" t="str">
        <f t="shared" si="15"/>
        <v/>
      </c>
      <c r="B329" s="13"/>
      <c r="C329" s="14"/>
      <c r="D329" s="15"/>
      <c r="E329" s="16"/>
      <c r="F329" s="17"/>
      <c r="G329" s="18"/>
      <c r="H329" s="19"/>
      <c r="I329" s="20" t="str">
        <f>IF(G329="","",G329*IF(H329="",Einstellungen!$B$6,H329))</f>
        <v/>
      </c>
      <c r="J329" s="20" t="str">
        <f t="shared" si="16"/>
        <v/>
      </c>
      <c r="K329" s="13"/>
      <c r="L329" s="13"/>
      <c r="M329" s="12" t="str">
        <f t="shared" si="17"/>
        <v/>
      </c>
    </row>
    <row r="330" spans="1:13" x14ac:dyDescent="0.25">
      <c r="A330" s="12" t="str">
        <f t="shared" si="15"/>
        <v/>
      </c>
      <c r="B330" s="13"/>
      <c r="C330" s="14"/>
      <c r="D330" s="15"/>
      <c r="E330" s="16"/>
      <c r="F330" s="17"/>
      <c r="G330" s="18"/>
      <c r="H330" s="19"/>
      <c r="I330" s="20" t="str">
        <f>IF(G330="","",G330*IF(H330="",Einstellungen!$B$6,H330))</f>
        <v/>
      </c>
      <c r="J330" s="20" t="str">
        <f t="shared" si="16"/>
        <v/>
      </c>
      <c r="K330" s="13"/>
      <c r="L330" s="13"/>
      <c r="M330" s="12" t="str">
        <f t="shared" si="17"/>
        <v/>
      </c>
    </row>
    <row r="331" spans="1:13" x14ac:dyDescent="0.25">
      <c r="A331" s="12" t="str">
        <f t="shared" si="15"/>
        <v/>
      </c>
      <c r="B331" s="13"/>
      <c r="C331" s="14"/>
      <c r="D331" s="15"/>
      <c r="E331" s="16"/>
      <c r="F331" s="17"/>
      <c r="G331" s="18"/>
      <c r="H331" s="19"/>
      <c r="I331" s="20" t="str">
        <f>IF(G331="","",G331*IF(H331="",Einstellungen!$B$6,H331))</f>
        <v/>
      </c>
      <c r="J331" s="20" t="str">
        <f t="shared" si="16"/>
        <v/>
      </c>
      <c r="K331" s="13"/>
      <c r="L331" s="13"/>
      <c r="M331" s="12" t="str">
        <f t="shared" si="17"/>
        <v/>
      </c>
    </row>
    <row r="332" spans="1:13" x14ac:dyDescent="0.25">
      <c r="A332" s="12" t="str">
        <f t="shared" si="15"/>
        <v/>
      </c>
      <c r="B332" s="13"/>
      <c r="C332" s="14"/>
      <c r="D332" s="15"/>
      <c r="E332" s="16"/>
      <c r="F332" s="17"/>
      <c r="G332" s="18"/>
      <c r="H332" s="19"/>
      <c r="I332" s="20" t="str">
        <f>IF(G332="","",G332*IF(H332="",Einstellungen!$B$6,H332))</f>
        <v/>
      </c>
      <c r="J332" s="20" t="str">
        <f t="shared" si="16"/>
        <v/>
      </c>
      <c r="K332" s="13"/>
      <c r="L332" s="13"/>
      <c r="M332" s="12" t="str">
        <f t="shared" si="17"/>
        <v/>
      </c>
    </row>
    <row r="333" spans="1:13" x14ac:dyDescent="0.25">
      <c r="A333" s="12" t="str">
        <f t="shared" si="15"/>
        <v/>
      </c>
      <c r="B333" s="13"/>
      <c r="C333" s="14"/>
      <c r="D333" s="15"/>
      <c r="E333" s="16"/>
      <c r="F333" s="17"/>
      <c r="G333" s="18"/>
      <c r="H333" s="19"/>
      <c r="I333" s="20" t="str">
        <f>IF(G333="","",G333*IF(H333="",Einstellungen!$B$6,H333))</f>
        <v/>
      </c>
      <c r="J333" s="20" t="str">
        <f t="shared" si="16"/>
        <v/>
      </c>
      <c r="K333" s="13"/>
      <c r="L333" s="13"/>
      <c r="M333" s="12" t="str">
        <f t="shared" si="17"/>
        <v/>
      </c>
    </row>
    <row r="334" spans="1:13" x14ac:dyDescent="0.25">
      <c r="A334" s="12" t="str">
        <f t="shared" si="15"/>
        <v/>
      </c>
      <c r="B334" s="13"/>
      <c r="C334" s="14"/>
      <c r="D334" s="15"/>
      <c r="E334" s="16"/>
      <c r="F334" s="17"/>
      <c r="G334" s="18"/>
      <c r="H334" s="19"/>
      <c r="I334" s="20" t="str">
        <f>IF(G334="","",G334*IF(H334="",Einstellungen!$B$6,H334))</f>
        <v/>
      </c>
      <c r="J334" s="20" t="str">
        <f t="shared" si="16"/>
        <v/>
      </c>
      <c r="K334" s="13"/>
      <c r="L334" s="13"/>
      <c r="M334" s="12" t="str">
        <f t="shared" si="17"/>
        <v/>
      </c>
    </row>
    <row r="335" spans="1:13" x14ac:dyDescent="0.25">
      <c r="A335" s="12" t="str">
        <f t="shared" si="15"/>
        <v/>
      </c>
      <c r="B335" s="13"/>
      <c r="C335" s="14"/>
      <c r="D335" s="15"/>
      <c r="E335" s="16"/>
      <c r="F335" s="17"/>
      <c r="G335" s="18"/>
      <c r="H335" s="19"/>
      <c r="I335" s="20" t="str">
        <f>IF(G335="","",G335*IF(H335="",Einstellungen!$B$6,H335))</f>
        <v/>
      </c>
      <c r="J335" s="20" t="str">
        <f t="shared" si="16"/>
        <v/>
      </c>
      <c r="K335" s="13"/>
      <c r="L335" s="13"/>
      <c r="M335" s="12" t="str">
        <f t="shared" si="17"/>
        <v/>
      </c>
    </row>
    <row r="336" spans="1:13" x14ac:dyDescent="0.25">
      <c r="A336" s="12" t="str">
        <f t="shared" si="15"/>
        <v/>
      </c>
      <c r="B336" s="13"/>
      <c r="C336" s="14"/>
      <c r="D336" s="15"/>
      <c r="E336" s="16"/>
      <c r="F336" s="17"/>
      <c r="G336" s="18"/>
      <c r="H336" s="19"/>
      <c r="I336" s="20" t="str">
        <f>IF(G336="","",G336*IF(H336="",Einstellungen!$B$6,H336))</f>
        <v/>
      </c>
      <c r="J336" s="20" t="str">
        <f t="shared" si="16"/>
        <v/>
      </c>
      <c r="K336" s="13"/>
      <c r="L336" s="13"/>
      <c r="M336" s="12" t="str">
        <f t="shared" si="17"/>
        <v/>
      </c>
    </row>
    <row r="337" spans="1:13" x14ac:dyDescent="0.25">
      <c r="A337" s="12" t="str">
        <f t="shared" si="15"/>
        <v/>
      </c>
      <c r="B337" s="13"/>
      <c r="C337" s="14"/>
      <c r="D337" s="15"/>
      <c r="E337" s="16"/>
      <c r="F337" s="17"/>
      <c r="G337" s="18"/>
      <c r="H337" s="19"/>
      <c r="I337" s="20" t="str">
        <f>IF(G337="","",G337*IF(H337="",Einstellungen!$B$6,H337))</f>
        <v/>
      </c>
      <c r="J337" s="20" t="str">
        <f t="shared" si="16"/>
        <v/>
      </c>
      <c r="K337" s="13"/>
      <c r="L337" s="13"/>
      <c r="M337" s="12" t="str">
        <f t="shared" si="17"/>
        <v/>
      </c>
    </row>
    <row r="338" spans="1:13" x14ac:dyDescent="0.25">
      <c r="A338" s="12" t="str">
        <f t="shared" si="15"/>
        <v/>
      </c>
      <c r="B338" s="13"/>
      <c r="C338" s="14"/>
      <c r="D338" s="15"/>
      <c r="E338" s="16"/>
      <c r="F338" s="17"/>
      <c r="G338" s="18"/>
      <c r="H338" s="19"/>
      <c r="I338" s="20" t="str">
        <f>IF(G338="","",G338*IF(H338="",Einstellungen!$B$6,H338))</f>
        <v/>
      </c>
      <c r="J338" s="20" t="str">
        <f t="shared" si="16"/>
        <v/>
      </c>
      <c r="K338" s="13"/>
      <c r="L338" s="13"/>
      <c r="M338" s="12" t="str">
        <f t="shared" si="17"/>
        <v/>
      </c>
    </row>
    <row r="339" spans="1:13" x14ac:dyDescent="0.25">
      <c r="A339" s="12" t="str">
        <f t="shared" si="15"/>
        <v/>
      </c>
      <c r="B339" s="13"/>
      <c r="C339" s="14"/>
      <c r="D339" s="15"/>
      <c r="E339" s="16"/>
      <c r="F339" s="17"/>
      <c r="G339" s="18"/>
      <c r="H339" s="19"/>
      <c r="I339" s="20" t="str">
        <f>IF(G339="","",G339*IF(H339="",Einstellungen!$B$6,H339))</f>
        <v/>
      </c>
      <c r="J339" s="20" t="str">
        <f t="shared" si="16"/>
        <v/>
      </c>
      <c r="K339" s="13"/>
      <c r="L339" s="13"/>
      <c r="M339" s="12" t="str">
        <f t="shared" si="17"/>
        <v/>
      </c>
    </row>
    <row r="340" spans="1:13" x14ac:dyDescent="0.25">
      <c r="A340" s="12" t="str">
        <f t="shared" si="15"/>
        <v/>
      </c>
      <c r="B340" s="13"/>
      <c r="C340" s="14"/>
      <c r="D340" s="15"/>
      <c r="E340" s="16"/>
      <c r="F340" s="17"/>
      <c r="G340" s="18"/>
      <c r="H340" s="19"/>
      <c r="I340" s="20" t="str">
        <f>IF(G340="","",G340*IF(H340="",Einstellungen!$B$6,H340))</f>
        <v/>
      </c>
      <c r="J340" s="20" t="str">
        <f t="shared" si="16"/>
        <v/>
      </c>
      <c r="K340" s="13"/>
      <c r="L340" s="13"/>
      <c r="M340" s="12" t="str">
        <f t="shared" si="17"/>
        <v/>
      </c>
    </row>
    <row r="341" spans="1:13" x14ac:dyDescent="0.25">
      <c r="A341" s="12" t="str">
        <f t="shared" si="15"/>
        <v/>
      </c>
      <c r="B341" s="13"/>
      <c r="C341" s="14"/>
      <c r="D341" s="15"/>
      <c r="E341" s="16"/>
      <c r="F341" s="17"/>
      <c r="G341" s="18"/>
      <c r="H341" s="19"/>
      <c r="I341" s="20" t="str">
        <f>IF(G341="","",G341*IF(H341="",Einstellungen!$B$6,H341))</f>
        <v/>
      </c>
      <c r="J341" s="20" t="str">
        <f t="shared" si="16"/>
        <v/>
      </c>
      <c r="K341" s="13"/>
      <c r="L341" s="13"/>
      <c r="M341" s="12" t="str">
        <f t="shared" si="17"/>
        <v/>
      </c>
    </row>
    <row r="342" spans="1:13" x14ac:dyDescent="0.25">
      <c r="A342" s="12" t="str">
        <f t="shared" si="15"/>
        <v/>
      </c>
      <c r="B342" s="13"/>
      <c r="C342" s="14"/>
      <c r="D342" s="15"/>
      <c r="E342" s="16"/>
      <c r="F342" s="17"/>
      <c r="G342" s="18"/>
      <c r="H342" s="19"/>
      <c r="I342" s="20" t="str">
        <f>IF(G342="","",G342*IF(H342="",Einstellungen!$B$6,H342))</f>
        <v/>
      </c>
      <c r="J342" s="20" t="str">
        <f t="shared" si="16"/>
        <v/>
      </c>
      <c r="K342" s="13"/>
      <c r="L342" s="13"/>
      <c r="M342" s="12" t="str">
        <f t="shared" si="17"/>
        <v/>
      </c>
    </row>
    <row r="343" spans="1:13" x14ac:dyDescent="0.25">
      <c r="A343" s="12" t="str">
        <f t="shared" si="15"/>
        <v/>
      </c>
      <c r="B343" s="13"/>
      <c r="C343" s="14"/>
      <c r="D343" s="15"/>
      <c r="E343" s="16"/>
      <c r="F343" s="17"/>
      <c r="G343" s="18"/>
      <c r="H343" s="19"/>
      <c r="I343" s="20" t="str">
        <f>IF(G343="","",G343*IF(H343="",Einstellungen!$B$6,H343))</f>
        <v/>
      </c>
      <c r="J343" s="20" t="str">
        <f t="shared" si="16"/>
        <v/>
      </c>
      <c r="K343" s="13"/>
      <c r="L343" s="13"/>
      <c r="M343" s="12" t="str">
        <f t="shared" si="17"/>
        <v/>
      </c>
    </row>
    <row r="344" spans="1:13" x14ac:dyDescent="0.25">
      <c r="A344" s="12" t="str">
        <f t="shared" si="15"/>
        <v/>
      </c>
      <c r="B344" s="13"/>
      <c r="C344" s="14"/>
      <c r="D344" s="15"/>
      <c r="E344" s="16"/>
      <c r="F344" s="17"/>
      <c r="G344" s="18"/>
      <c r="H344" s="19"/>
      <c r="I344" s="20" t="str">
        <f>IF(G344="","",G344*IF(H344="",Einstellungen!$B$6,H344))</f>
        <v/>
      </c>
      <c r="J344" s="20" t="str">
        <f t="shared" si="16"/>
        <v/>
      </c>
      <c r="K344" s="13"/>
      <c r="L344" s="13"/>
      <c r="M344" s="12" t="str">
        <f t="shared" si="17"/>
        <v/>
      </c>
    </row>
    <row r="345" spans="1:13" x14ac:dyDescent="0.25">
      <c r="A345" s="12" t="str">
        <f t="shared" si="15"/>
        <v/>
      </c>
      <c r="B345" s="13"/>
      <c r="C345" s="14"/>
      <c r="D345" s="15"/>
      <c r="E345" s="16"/>
      <c r="F345" s="17"/>
      <c r="G345" s="18"/>
      <c r="H345" s="19"/>
      <c r="I345" s="20" t="str">
        <f>IF(G345="","",G345*IF(H345="",Einstellungen!$B$6,H345))</f>
        <v/>
      </c>
      <c r="J345" s="20" t="str">
        <f t="shared" si="16"/>
        <v/>
      </c>
      <c r="K345" s="13"/>
      <c r="L345" s="13"/>
      <c r="M345" s="12" t="str">
        <f t="shared" si="17"/>
        <v/>
      </c>
    </row>
    <row r="346" spans="1:13" x14ac:dyDescent="0.25">
      <c r="A346" s="12" t="str">
        <f t="shared" si="15"/>
        <v/>
      </c>
      <c r="B346" s="13"/>
      <c r="C346" s="14"/>
      <c r="D346" s="15"/>
      <c r="E346" s="16"/>
      <c r="F346" s="17"/>
      <c r="G346" s="18"/>
      <c r="H346" s="19"/>
      <c r="I346" s="20" t="str">
        <f>IF(G346="","",G346*IF(H346="",Einstellungen!$B$6,H346))</f>
        <v/>
      </c>
      <c r="J346" s="20" t="str">
        <f t="shared" si="16"/>
        <v/>
      </c>
      <c r="K346" s="13"/>
      <c r="L346" s="13"/>
      <c r="M346" s="12" t="str">
        <f t="shared" si="17"/>
        <v/>
      </c>
    </row>
    <row r="347" spans="1:13" x14ac:dyDescent="0.25">
      <c r="A347" s="12" t="str">
        <f t="shared" si="15"/>
        <v/>
      </c>
      <c r="B347" s="13"/>
      <c r="C347" s="14"/>
      <c r="D347" s="15"/>
      <c r="E347" s="16"/>
      <c r="F347" s="17"/>
      <c r="G347" s="18"/>
      <c r="H347" s="19"/>
      <c r="I347" s="20" t="str">
        <f>IF(G347="","",G347*IF(H347="",Einstellungen!$B$6,H347))</f>
        <v/>
      </c>
      <c r="J347" s="20" t="str">
        <f t="shared" si="16"/>
        <v/>
      </c>
      <c r="K347" s="13"/>
      <c r="L347" s="13"/>
      <c r="M347" s="12" t="str">
        <f t="shared" si="17"/>
        <v/>
      </c>
    </row>
    <row r="348" spans="1:13" x14ac:dyDescent="0.25">
      <c r="A348" s="12" t="str">
        <f t="shared" si="15"/>
        <v/>
      </c>
      <c r="B348" s="13"/>
      <c r="C348" s="14"/>
      <c r="D348" s="15"/>
      <c r="E348" s="16"/>
      <c r="F348" s="17"/>
      <c r="G348" s="18"/>
      <c r="H348" s="19"/>
      <c r="I348" s="20" t="str">
        <f>IF(G348="","",G348*IF(H348="",Einstellungen!$B$6,H348))</f>
        <v/>
      </c>
      <c r="J348" s="20" t="str">
        <f t="shared" si="16"/>
        <v/>
      </c>
      <c r="K348" s="13"/>
      <c r="L348" s="13"/>
      <c r="M348" s="12" t="str">
        <f t="shared" si="17"/>
        <v/>
      </c>
    </row>
    <row r="349" spans="1:13" x14ac:dyDescent="0.25">
      <c r="A349" s="12" t="str">
        <f t="shared" si="15"/>
        <v/>
      </c>
      <c r="B349" s="13"/>
      <c r="C349" s="14"/>
      <c r="D349" s="15"/>
      <c r="E349" s="16"/>
      <c r="F349" s="17"/>
      <c r="G349" s="18"/>
      <c r="H349" s="19"/>
      <c r="I349" s="20" t="str">
        <f>IF(G349="","",G349*IF(H349="",Einstellungen!$B$6,H349))</f>
        <v/>
      </c>
      <c r="J349" s="20" t="str">
        <f t="shared" si="16"/>
        <v/>
      </c>
      <c r="K349" s="13"/>
      <c r="L349" s="13"/>
      <c r="M349" s="12" t="str">
        <f t="shared" si="17"/>
        <v/>
      </c>
    </row>
    <row r="350" spans="1:13" x14ac:dyDescent="0.25">
      <c r="A350" s="12" t="str">
        <f t="shared" si="15"/>
        <v/>
      </c>
      <c r="B350" s="13"/>
      <c r="C350" s="14"/>
      <c r="D350" s="15"/>
      <c r="E350" s="16"/>
      <c r="F350" s="17"/>
      <c r="G350" s="18"/>
      <c r="H350" s="19"/>
      <c r="I350" s="20" t="str">
        <f>IF(G350="","",G350*IF(H350="",Einstellungen!$B$6,H350))</f>
        <v/>
      </c>
      <c r="J350" s="20" t="str">
        <f t="shared" si="16"/>
        <v/>
      </c>
      <c r="K350" s="13"/>
      <c r="L350" s="13"/>
      <c r="M350" s="12" t="str">
        <f t="shared" si="17"/>
        <v/>
      </c>
    </row>
    <row r="351" spans="1:13" x14ac:dyDescent="0.25">
      <c r="A351" s="12" t="str">
        <f t="shared" si="15"/>
        <v/>
      </c>
      <c r="B351" s="13"/>
      <c r="C351" s="14"/>
      <c r="D351" s="15"/>
      <c r="E351" s="16"/>
      <c r="F351" s="17"/>
      <c r="G351" s="18"/>
      <c r="H351" s="19"/>
      <c r="I351" s="20" t="str">
        <f>IF(G351="","",G351*IF(H351="",Einstellungen!$B$6,H351))</f>
        <v/>
      </c>
      <c r="J351" s="20" t="str">
        <f t="shared" si="16"/>
        <v/>
      </c>
      <c r="K351" s="13"/>
      <c r="L351" s="13"/>
      <c r="M351" s="12" t="str">
        <f t="shared" si="17"/>
        <v/>
      </c>
    </row>
    <row r="352" spans="1:13" x14ac:dyDescent="0.25">
      <c r="A352" s="12" t="str">
        <f t="shared" si="15"/>
        <v/>
      </c>
      <c r="B352" s="13"/>
      <c r="C352" s="14"/>
      <c r="D352" s="15"/>
      <c r="E352" s="16"/>
      <c r="F352" s="17"/>
      <c r="G352" s="18"/>
      <c r="H352" s="19"/>
      <c r="I352" s="20" t="str">
        <f>IF(G352="","",G352*IF(H352="",Einstellungen!$B$6,H352))</f>
        <v/>
      </c>
      <c r="J352" s="20" t="str">
        <f t="shared" si="16"/>
        <v/>
      </c>
      <c r="K352" s="13"/>
      <c r="L352" s="13"/>
      <c r="M352" s="12" t="str">
        <f t="shared" si="17"/>
        <v/>
      </c>
    </row>
    <row r="353" spans="1:13" x14ac:dyDescent="0.25">
      <c r="A353" s="12" t="str">
        <f t="shared" si="15"/>
        <v/>
      </c>
      <c r="B353" s="13"/>
      <c r="C353" s="14"/>
      <c r="D353" s="15"/>
      <c r="E353" s="16"/>
      <c r="F353" s="17"/>
      <c r="G353" s="18"/>
      <c r="H353" s="19"/>
      <c r="I353" s="20" t="str">
        <f>IF(G353="","",G353*IF(H353="",Einstellungen!$B$6,H353))</f>
        <v/>
      </c>
      <c r="J353" s="20" t="str">
        <f t="shared" si="16"/>
        <v/>
      </c>
      <c r="K353" s="13"/>
      <c r="L353" s="13"/>
      <c r="M353" s="12" t="str">
        <f t="shared" si="17"/>
        <v/>
      </c>
    </row>
    <row r="354" spans="1:13" x14ac:dyDescent="0.25">
      <c r="A354" s="12" t="str">
        <f t="shared" si="15"/>
        <v/>
      </c>
      <c r="B354" s="13"/>
      <c r="C354" s="14"/>
      <c r="D354" s="15"/>
      <c r="E354" s="16"/>
      <c r="F354" s="17"/>
      <c r="G354" s="18"/>
      <c r="H354" s="19"/>
      <c r="I354" s="20" t="str">
        <f>IF(G354="","",G354*IF(H354="",Einstellungen!$B$6,H354))</f>
        <v/>
      </c>
      <c r="J354" s="20" t="str">
        <f t="shared" si="16"/>
        <v/>
      </c>
      <c r="K354" s="13"/>
      <c r="L354" s="13"/>
      <c r="M354" s="12" t="str">
        <f t="shared" si="17"/>
        <v/>
      </c>
    </row>
    <row r="355" spans="1:13" x14ac:dyDescent="0.25">
      <c r="A355" s="12" t="str">
        <f t="shared" si="15"/>
        <v/>
      </c>
      <c r="B355" s="13"/>
      <c r="C355" s="14"/>
      <c r="D355" s="15"/>
      <c r="E355" s="16"/>
      <c r="F355" s="17"/>
      <c r="G355" s="18"/>
      <c r="H355" s="19"/>
      <c r="I355" s="20" t="str">
        <f>IF(G355="","",G355*IF(H355="",Einstellungen!$B$6,H355))</f>
        <v/>
      </c>
      <c r="J355" s="20" t="str">
        <f t="shared" si="16"/>
        <v/>
      </c>
      <c r="K355" s="13"/>
      <c r="L355" s="13"/>
      <c r="M355" s="12" t="str">
        <f t="shared" si="17"/>
        <v/>
      </c>
    </row>
    <row r="356" spans="1:13" x14ac:dyDescent="0.25">
      <c r="A356" s="12" t="str">
        <f t="shared" si="15"/>
        <v/>
      </c>
      <c r="B356" s="13"/>
      <c r="C356" s="14"/>
      <c r="D356" s="15"/>
      <c r="E356" s="16"/>
      <c r="F356" s="17"/>
      <c r="G356" s="18"/>
      <c r="H356" s="19"/>
      <c r="I356" s="20" t="str">
        <f>IF(G356="","",G356*IF(H356="",Einstellungen!$B$6,H356))</f>
        <v/>
      </c>
      <c r="J356" s="20" t="str">
        <f t="shared" si="16"/>
        <v/>
      </c>
      <c r="K356" s="13"/>
      <c r="L356" s="13"/>
      <c r="M356" s="12" t="str">
        <f t="shared" si="17"/>
        <v/>
      </c>
    </row>
    <row r="357" spans="1:13" x14ac:dyDescent="0.25">
      <c r="A357" s="12" t="str">
        <f t="shared" si="15"/>
        <v/>
      </c>
      <c r="B357" s="13"/>
      <c r="C357" s="14"/>
      <c r="D357" s="15"/>
      <c r="E357" s="16"/>
      <c r="F357" s="17"/>
      <c r="G357" s="18"/>
      <c r="H357" s="19"/>
      <c r="I357" s="20" t="str">
        <f>IF(G357="","",G357*IF(H357="",Einstellungen!$B$6,H357))</f>
        <v/>
      </c>
      <c r="J357" s="20" t="str">
        <f t="shared" si="16"/>
        <v/>
      </c>
      <c r="K357" s="13"/>
      <c r="L357" s="13"/>
      <c r="M357" s="12" t="str">
        <f t="shared" si="17"/>
        <v/>
      </c>
    </row>
    <row r="358" spans="1:13" x14ac:dyDescent="0.25">
      <c r="A358" s="12" t="str">
        <f t="shared" si="15"/>
        <v/>
      </c>
      <c r="B358" s="13"/>
      <c r="C358" s="14"/>
      <c r="D358" s="15"/>
      <c r="E358" s="16"/>
      <c r="F358" s="17"/>
      <c r="G358" s="18"/>
      <c r="H358" s="19"/>
      <c r="I358" s="20" t="str">
        <f>IF(G358="","",G358*IF(H358="",Einstellungen!$B$6,H358))</f>
        <v/>
      </c>
      <c r="J358" s="20" t="str">
        <f t="shared" si="16"/>
        <v/>
      </c>
      <c r="K358" s="13"/>
      <c r="L358" s="13"/>
      <c r="M358" s="12" t="str">
        <f t="shared" si="17"/>
        <v/>
      </c>
    </row>
    <row r="359" spans="1:13" x14ac:dyDescent="0.25">
      <c r="A359" s="12" t="str">
        <f t="shared" si="15"/>
        <v/>
      </c>
      <c r="B359" s="13"/>
      <c r="C359" s="14"/>
      <c r="D359" s="15"/>
      <c r="E359" s="16"/>
      <c r="F359" s="17"/>
      <c r="G359" s="18"/>
      <c r="H359" s="19"/>
      <c r="I359" s="20" t="str">
        <f>IF(G359="","",G359*IF(H359="",Einstellungen!$B$6,H359))</f>
        <v/>
      </c>
      <c r="J359" s="20" t="str">
        <f t="shared" si="16"/>
        <v/>
      </c>
      <c r="K359" s="13"/>
      <c r="L359" s="13"/>
      <c r="M359" s="12" t="str">
        <f t="shared" si="17"/>
        <v/>
      </c>
    </row>
    <row r="360" spans="1:13" x14ac:dyDescent="0.25">
      <c r="A360" s="12" t="str">
        <f t="shared" si="15"/>
        <v/>
      </c>
      <c r="B360" s="13"/>
      <c r="C360" s="14"/>
      <c r="D360" s="15"/>
      <c r="E360" s="16"/>
      <c r="F360" s="17"/>
      <c r="G360" s="18"/>
      <c r="H360" s="19"/>
      <c r="I360" s="20" t="str">
        <f>IF(G360="","",G360*IF(H360="",Einstellungen!$B$6,H360))</f>
        <v/>
      </c>
      <c r="J360" s="20" t="str">
        <f t="shared" si="16"/>
        <v/>
      </c>
      <c r="K360" s="13"/>
      <c r="L360" s="13"/>
      <c r="M360" s="12" t="str">
        <f t="shared" si="17"/>
        <v/>
      </c>
    </row>
    <row r="361" spans="1:13" x14ac:dyDescent="0.25">
      <c r="A361" s="12" t="str">
        <f t="shared" si="15"/>
        <v/>
      </c>
      <c r="B361" s="13"/>
      <c r="C361" s="14"/>
      <c r="D361" s="15"/>
      <c r="E361" s="16"/>
      <c r="F361" s="17"/>
      <c r="G361" s="18"/>
      <c r="H361" s="19"/>
      <c r="I361" s="20" t="str">
        <f>IF(G361="","",G361*IF(H361="",Einstellungen!$B$6,H361))</f>
        <v/>
      </c>
      <c r="J361" s="20" t="str">
        <f t="shared" si="16"/>
        <v/>
      </c>
      <c r="K361" s="13"/>
      <c r="L361" s="13"/>
      <c r="M361" s="12" t="str">
        <f t="shared" si="17"/>
        <v/>
      </c>
    </row>
    <row r="362" spans="1:13" x14ac:dyDescent="0.25">
      <c r="A362" s="12" t="str">
        <f t="shared" si="15"/>
        <v/>
      </c>
      <c r="B362" s="13"/>
      <c r="C362" s="14"/>
      <c r="D362" s="15"/>
      <c r="E362" s="16"/>
      <c r="F362" s="17"/>
      <c r="G362" s="18"/>
      <c r="H362" s="19"/>
      <c r="I362" s="20" t="str">
        <f>IF(G362="","",G362*IF(H362="",Einstellungen!$B$6,H362))</f>
        <v/>
      </c>
      <c r="J362" s="20" t="str">
        <f t="shared" si="16"/>
        <v/>
      </c>
      <c r="K362" s="13"/>
      <c r="L362" s="13"/>
      <c r="M362" s="12" t="str">
        <f t="shared" si="17"/>
        <v/>
      </c>
    </row>
    <row r="363" spans="1:13" x14ac:dyDescent="0.25">
      <c r="A363" s="12" t="str">
        <f t="shared" si="15"/>
        <v/>
      </c>
      <c r="B363" s="13"/>
      <c r="C363" s="14"/>
      <c r="D363" s="15"/>
      <c r="E363" s="16"/>
      <c r="F363" s="17"/>
      <c r="G363" s="18"/>
      <c r="H363" s="19"/>
      <c r="I363" s="20" t="str">
        <f>IF(G363="","",G363*IF(H363="",Einstellungen!$B$6,H363))</f>
        <v/>
      </c>
      <c r="J363" s="20" t="str">
        <f t="shared" si="16"/>
        <v/>
      </c>
      <c r="K363" s="13"/>
      <c r="L363" s="13"/>
      <c r="M363" s="12" t="str">
        <f t="shared" si="17"/>
        <v/>
      </c>
    </row>
    <row r="364" spans="1:13" x14ac:dyDescent="0.25">
      <c r="A364" s="12" t="str">
        <f t="shared" si="15"/>
        <v/>
      </c>
      <c r="B364" s="13"/>
      <c r="C364" s="14"/>
      <c r="D364" s="15"/>
      <c r="E364" s="16"/>
      <c r="F364" s="17"/>
      <c r="G364" s="18"/>
      <c r="H364" s="19"/>
      <c r="I364" s="20" t="str">
        <f>IF(G364="","",G364*IF(H364="",Einstellungen!$B$6,H364))</f>
        <v/>
      </c>
      <c r="J364" s="20" t="str">
        <f t="shared" si="16"/>
        <v/>
      </c>
      <c r="K364" s="13"/>
      <c r="L364" s="13"/>
      <c r="M364" s="12" t="str">
        <f t="shared" si="17"/>
        <v/>
      </c>
    </row>
    <row r="365" spans="1:13" x14ac:dyDescent="0.25">
      <c r="A365" s="12" t="str">
        <f t="shared" si="15"/>
        <v/>
      </c>
      <c r="B365" s="13"/>
      <c r="C365" s="14"/>
      <c r="D365" s="15"/>
      <c r="E365" s="16"/>
      <c r="F365" s="17"/>
      <c r="G365" s="18"/>
      <c r="H365" s="19"/>
      <c r="I365" s="20" t="str">
        <f>IF(G365="","",G365*IF(H365="",Einstellungen!$B$6,H365))</f>
        <v/>
      </c>
      <c r="J365" s="20" t="str">
        <f t="shared" si="16"/>
        <v/>
      </c>
      <c r="K365" s="13"/>
      <c r="L365" s="13"/>
      <c r="M365" s="12" t="str">
        <f t="shared" si="17"/>
        <v/>
      </c>
    </row>
    <row r="366" spans="1:13" x14ac:dyDescent="0.25">
      <c r="A366" s="12" t="str">
        <f t="shared" si="15"/>
        <v/>
      </c>
      <c r="B366" s="13"/>
      <c r="C366" s="14"/>
      <c r="D366" s="15"/>
      <c r="E366" s="16"/>
      <c r="F366" s="17"/>
      <c r="G366" s="18"/>
      <c r="H366" s="19"/>
      <c r="I366" s="20" t="str">
        <f>IF(G366="","",G366*IF(H366="",Einstellungen!$B$6,H366))</f>
        <v/>
      </c>
      <c r="J366" s="20" t="str">
        <f t="shared" si="16"/>
        <v/>
      </c>
      <c r="K366" s="13"/>
      <c r="L366" s="13"/>
      <c r="M366" s="12" t="str">
        <f t="shared" si="17"/>
        <v/>
      </c>
    </row>
    <row r="367" spans="1:13" x14ac:dyDescent="0.25">
      <c r="A367" s="12" t="str">
        <f t="shared" si="15"/>
        <v/>
      </c>
      <c r="B367" s="13"/>
      <c r="C367" s="14"/>
      <c r="D367" s="15"/>
      <c r="E367" s="16"/>
      <c r="F367" s="17"/>
      <c r="G367" s="18"/>
      <c r="H367" s="19"/>
      <c r="I367" s="20" t="str">
        <f>IF(G367="","",G367*IF(H367="",Einstellungen!$B$6,H367))</f>
        <v/>
      </c>
      <c r="J367" s="20" t="str">
        <f t="shared" si="16"/>
        <v/>
      </c>
      <c r="K367" s="13"/>
      <c r="L367" s="13"/>
      <c r="M367" s="12" t="str">
        <f t="shared" si="17"/>
        <v/>
      </c>
    </row>
    <row r="368" spans="1:13" x14ac:dyDescent="0.25">
      <c r="A368" s="12" t="str">
        <f t="shared" si="15"/>
        <v/>
      </c>
      <c r="B368" s="13"/>
      <c r="C368" s="14"/>
      <c r="D368" s="15"/>
      <c r="E368" s="16"/>
      <c r="F368" s="17"/>
      <c r="G368" s="18"/>
      <c r="H368" s="19"/>
      <c r="I368" s="20" t="str">
        <f>IF(G368="","",G368*IF(H368="",Einstellungen!$B$6,H368))</f>
        <v/>
      </c>
      <c r="J368" s="20" t="str">
        <f t="shared" si="16"/>
        <v/>
      </c>
      <c r="K368" s="13"/>
      <c r="L368" s="13"/>
      <c r="M368" s="12" t="str">
        <f t="shared" si="17"/>
        <v/>
      </c>
    </row>
    <row r="369" spans="1:13" x14ac:dyDescent="0.25">
      <c r="A369" s="12" t="str">
        <f t="shared" si="15"/>
        <v/>
      </c>
      <c r="B369" s="13"/>
      <c r="C369" s="14"/>
      <c r="D369" s="15"/>
      <c r="E369" s="16"/>
      <c r="F369" s="17"/>
      <c r="G369" s="18"/>
      <c r="H369" s="19"/>
      <c r="I369" s="20" t="str">
        <f>IF(G369="","",G369*IF(H369="",Einstellungen!$B$6,H369))</f>
        <v/>
      </c>
      <c r="J369" s="20" t="str">
        <f t="shared" si="16"/>
        <v/>
      </c>
      <c r="K369" s="13"/>
      <c r="L369" s="13"/>
      <c r="M369" s="12" t="str">
        <f t="shared" si="17"/>
        <v/>
      </c>
    </row>
    <row r="370" spans="1:13" x14ac:dyDescent="0.25">
      <c r="A370" s="12" t="str">
        <f t="shared" si="15"/>
        <v/>
      </c>
      <c r="B370" s="13"/>
      <c r="C370" s="14"/>
      <c r="D370" s="15"/>
      <c r="E370" s="16"/>
      <c r="F370" s="17"/>
      <c r="G370" s="18"/>
      <c r="H370" s="19"/>
      <c r="I370" s="20" t="str">
        <f>IF(G370="","",G370*IF(H370="",Einstellungen!$B$6,H370))</f>
        <v/>
      </c>
      <c r="J370" s="20" t="str">
        <f t="shared" si="16"/>
        <v/>
      </c>
      <c r="K370" s="13"/>
      <c r="L370" s="13"/>
      <c r="M370" s="12" t="str">
        <f t="shared" si="17"/>
        <v/>
      </c>
    </row>
    <row r="371" spans="1:13" x14ac:dyDescent="0.25">
      <c r="A371" s="12" t="str">
        <f t="shared" si="15"/>
        <v/>
      </c>
      <c r="B371" s="13"/>
      <c r="C371" s="14"/>
      <c r="D371" s="15"/>
      <c r="E371" s="16"/>
      <c r="F371" s="17"/>
      <c r="G371" s="18"/>
      <c r="H371" s="19"/>
      <c r="I371" s="20" t="str">
        <f>IF(G371="","",G371*IF(H371="",Einstellungen!$B$6,H371))</f>
        <v/>
      </c>
      <c r="J371" s="20" t="str">
        <f t="shared" si="16"/>
        <v/>
      </c>
      <c r="K371" s="13"/>
      <c r="L371" s="13"/>
      <c r="M371" s="12" t="str">
        <f t="shared" si="17"/>
        <v/>
      </c>
    </row>
    <row r="372" spans="1:13" x14ac:dyDescent="0.25">
      <c r="A372" s="12" t="str">
        <f t="shared" si="15"/>
        <v/>
      </c>
      <c r="B372" s="13"/>
      <c r="C372" s="14"/>
      <c r="D372" s="15"/>
      <c r="E372" s="16"/>
      <c r="F372" s="17"/>
      <c r="G372" s="18"/>
      <c r="H372" s="19"/>
      <c r="I372" s="20" t="str">
        <f>IF(G372="","",G372*IF(H372="",Einstellungen!$B$6,H372))</f>
        <v/>
      </c>
      <c r="J372" s="20" t="str">
        <f t="shared" si="16"/>
        <v/>
      </c>
      <c r="K372" s="13"/>
      <c r="L372" s="13"/>
      <c r="M372" s="12" t="str">
        <f t="shared" si="17"/>
        <v/>
      </c>
    </row>
    <row r="373" spans="1:13" x14ac:dyDescent="0.25">
      <c r="A373" s="12" t="str">
        <f t="shared" si="15"/>
        <v/>
      </c>
      <c r="B373" s="13"/>
      <c r="C373" s="14"/>
      <c r="D373" s="15"/>
      <c r="E373" s="16"/>
      <c r="F373" s="17"/>
      <c r="G373" s="18"/>
      <c r="H373" s="19"/>
      <c r="I373" s="20" t="str">
        <f>IF(G373="","",G373*IF(H373="",Einstellungen!$B$6,H373))</f>
        <v/>
      </c>
      <c r="J373" s="20" t="str">
        <f t="shared" si="16"/>
        <v/>
      </c>
      <c r="K373" s="13"/>
      <c r="L373" s="13"/>
      <c r="M373" s="12" t="str">
        <f t="shared" si="17"/>
        <v/>
      </c>
    </row>
    <row r="374" spans="1:13" x14ac:dyDescent="0.25">
      <c r="A374" s="12" t="str">
        <f t="shared" si="15"/>
        <v/>
      </c>
      <c r="B374" s="13"/>
      <c r="C374" s="14"/>
      <c r="D374" s="15"/>
      <c r="E374" s="16"/>
      <c r="F374" s="17"/>
      <c r="G374" s="18"/>
      <c r="H374" s="19"/>
      <c r="I374" s="20" t="str">
        <f>IF(G374="","",G374*IF(H374="",Einstellungen!$B$6,H374))</f>
        <v/>
      </c>
      <c r="J374" s="20" t="str">
        <f t="shared" si="16"/>
        <v/>
      </c>
      <c r="K374" s="13"/>
      <c r="L374" s="13"/>
      <c r="M374" s="12" t="str">
        <f t="shared" si="17"/>
        <v/>
      </c>
    </row>
    <row r="375" spans="1:13" x14ac:dyDescent="0.25">
      <c r="A375" s="12" t="str">
        <f t="shared" si="15"/>
        <v/>
      </c>
      <c r="B375" s="13"/>
      <c r="C375" s="14"/>
      <c r="D375" s="15"/>
      <c r="E375" s="16"/>
      <c r="F375" s="17"/>
      <c r="G375" s="18"/>
      <c r="H375" s="19"/>
      <c r="I375" s="20" t="str">
        <f>IF(G375="","",G375*IF(H375="",Einstellungen!$B$6,H375))</f>
        <v/>
      </c>
      <c r="J375" s="20" t="str">
        <f t="shared" si="16"/>
        <v/>
      </c>
      <c r="K375" s="13"/>
      <c r="L375" s="13"/>
      <c r="M375" s="12" t="str">
        <f t="shared" si="17"/>
        <v/>
      </c>
    </row>
    <row r="376" spans="1:13" x14ac:dyDescent="0.25">
      <c r="A376" s="12" t="str">
        <f t="shared" si="15"/>
        <v/>
      </c>
      <c r="B376" s="13"/>
      <c r="C376" s="14"/>
      <c r="D376" s="15"/>
      <c r="E376" s="16"/>
      <c r="F376" s="17"/>
      <c r="G376" s="18"/>
      <c r="H376" s="19"/>
      <c r="I376" s="20" t="str">
        <f>IF(G376="","",G376*IF(H376="",Einstellungen!$B$6,H376))</f>
        <v/>
      </c>
      <c r="J376" s="20" t="str">
        <f t="shared" si="16"/>
        <v/>
      </c>
      <c r="K376" s="13"/>
      <c r="L376" s="13"/>
      <c r="M376" s="12" t="str">
        <f t="shared" si="17"/>
        <v/>
      </c>
    </row>
    <row r="377" spans="1:13" x14ac:dyDescent="0.25">
      <c r="A377" s="12" t="str">
        <f t="shared" si="15"/>
        <v/>
      </c>
      <c r="B377" s="13"/>
      <c r="C377" s="14"/>
      <c r="D377" s="15"/>
      <c r="E377" s="16"/>
      <c r="F377" s="17"/>
      <c r="G377" s="18"/>
      <c r="H377" s="19"/>
      <c r="I377" s="20" t="str">
        <f>IF(G377="","",G377*IF(H377="",Einstellungen!$B$6,H377))</f>
        <v/>
      </c>
      <c r="J377" s="20" t="str">
        <f t="shared" si="16"/>
        <v/>
      </c>
      <c r="K377" s="13"/>
      <c r="L377" s="13"/>
      <c r="M377" s="12" t="str">
        <f t="shared" si="17"/>
        <v/>
      </c>
    </row>
    <row r="378" spans="1:13" x14ac:dyDescent="0.25">
      <c r="A378" s="12" t="str">
        <f t="shared" si="15"/>
        <v/>
      </c>
      <c r="B378" s="13"/>
      <c r="C378" s="14"/>
      <c r="D378" s="15"/>
      <c r="E378" s="16"/>
      <c r="F378" s="17"/>
      <c r="G378" s="18"/>
      <c r="H378" s="19"/>
      <c r="I378" s="20" t="str">
        <f>IF(G378="","",G378*IF(H378="",Einstellungen!$B$6,H378))</f>
        <v/>
      </c>
      <c r="J378" s="20" t="str">
        <f t="shared" si="16"/>
        <v/>
      </c>
      <c r="K378" s="13"/>
      <c r="L378" s="13"/>
      <c r="M378" s="12" t="str">
        <f t="shared" si="17"/>
        <v/>
      </c>
    </row>
    <row r="379" spans="1:13" x14ac:dyDescent="0.25">
      <c r="A379" s="12" t="str">
        <f t="shared" si="15"/>
        <v/>
      </c>
      <c r="B379" s="13"/>
      <c r="C379" s="14"/>
      <c r="D379" s="15"/>
      <c r="E379" s="16"/>
      <c r="F379" s="17"/>
      <c r="G379" s="18"/>
      <c r="H379" s="19"/>
      <c r="I379" s="20" t="str">
        <f>IF(G379="","",G379*IF(H379="",Einstellungen!$B$6,H379))</f>
        <v/>
      </c>
      <c r="J379" s="20" t="str">
        <f t="shared" si="16"/>
        <v/>
      </c>
      <c r="K379" s="13"/>
      <c r="L379" s="13"/>
      <c r="M379" s="12" t="str">
        <f t="shared" si="17"/>
        <v/>
      </c>
    </row>
    <row r="380" spans="1:13" x14ac:dyDescent="0.25">
      <c r="A380" s="12" t="str">
        <f t="shared" si="15"/>
        <v/>
      </c>
      <c r="B380" s="13"/>
      <c r="C380" s="14"/>
      <c r="D380" s="15"/>
      <c r="E380" s="16"/>
      <c r="F380" s="17"/>
      <c r="G380" s="18"/>
      <c r="H380" s="19"/>
      <c r="I380" s="20" t="str">
        <f>IF(G380="","",G380*IF(H380="",Einstellungen!$B$6,H380))</f>
        <v/>
      </c>
      <c r="J380" s="20" t="str">
        <f t="shared" si="16"/>
        <v/>
      </c>
      <c r="K380" s="13"/>
      <c r="L380" s="13"/>
      <c r="M380" s="12" t="str">
        <f t="shared" si="17"/>
        <v/>
      </c>
    </row>
    <row r="381" spans="1:13" x14ac:dyDescent="0.25">
      <c r="A381" s="12" t="str">
        <f t="shared" si="15"/>
        <v/>
      </c>
      <c r="B381" s="13"/>
      <c r="C381" s="14"/>
      <c r="D381" s="15"/>
      <c r="E381" s="16"/>
      <c r="F381" s="17"/>
      <c r="G381" s="18"/>
      <c r="H381" s="19"/>
      <c r="I381" s="20" t="str">
        <f>IF(G381="","",G381*IF(H381="",Einstellungen!$B$6,H381))</f>
        <v/>
      </c>
      <c r="J381" s="20" t="str">
        <f t="shared" si="16"/>
        <v/>
      </c>
      <c r="K381" s="13"/>
      <c r="L381" s="13"/>
      <c r="M381" s="12" t="str">
        <f t="shared" si="17"/>
        <v/>
      </c>
    </row>
    <row r="382" spans="1:13" x14ac:dyDescent="0.25">
      <c r="A382" s="12" t="str">
        <f t="shared" si="15"/>
        <v/>
      </c>
      <c r="B382" s="13"/>
      <c r="C382" s="14"/>
      <c r="D382" s="15"/>
      <c r="E382" s="16"/>
      <c r="F382" s="17"/>
      <c r="G382" s="18"/>
      <c r="H382" s="19"/>
      <c r="I382" s="20" t="str">
        <f>IF(G382="","",G382*IF(H382="",Einstellungen!$B$6,H382))</f>
        <v/>
      </c>
      <c r="J382" s="20" t="str">
        <f t="shared" si="16"/>
        <v/>
      </c>
      <c r="K382" s="13"/>
      <c r="L382" s="13"/>
      <c r="M382" s="12" t="str">
        <f t="shared" si="17"/>
        <v/>
      </c>
    </row>
    <row r="383" spans="1:13" x14ac:dyDescent="0.25">
      <c r="A383" s="12" t="str">
        <f t="shared" si="15"/>
        <v/>
      </c>
      <c r="B383" s="13"/>
      <c r="C383" s="14"/>
      <c r="D383" s="15"/>
      <c r="E383" s="16"/>
      <c r="F383" s="17"/>
      <c r="G383" s="18"/>
      <c r="H383" s="19"/>
      <c r="I383" s="20" t="str">
        <f>IF(G383="","",G383*IF(H383="",Einstellungen!$B$6,H383))</f>
        <v/>
      </c>
      <c r="J383" s="20" t="str">
        <f t="shared" si="16"/>
        <v/>
      </c>
      <c r="K383" s="13"/>
      <c r="L383" s="13"/>
      <c r="M383" s="12" t="str">
        <f t="shared" si="17"/>
        <v/>
      </c>
    </row>
    <row r="384" spans="1:13" x14ac:dyDescent="0.25">
      <c r="A384" s="12" t="str">
        <f t="shared" si="15"/>
        <v/>
      </c>
      <c r="B384" s="13"/>
      <c r="C384" s="14"/>
      <c r="D384" s="15"/>
      <c r="E384" s="16"/>
      <c r="F384" s="17"/>
      <c r="G384" s="18"/>
      <c r="H384" s="19"/>
      <c r="I384" s="20" t="str">
        <f>IF(G384="","",G384*IF(H384="",Einstellungen!$B$6,H384))</f>
        <v/>
      </c>
      <c r="J384" s="20" t="str">
        <f t="shared" si="16"/>
        <v/>
      </c>
      <c r="K384" s="13"/>
      <c r="L384" s="13"/>
      <c r="M384" s="12" t="str">
        <f t="shared" si="17"/>
        <v/>
      </c>
    </row>
    <row r="385" spans="1:13" x14ac:dyDescent="0.25">
      <c r="A385" s="12" t="str">
        <f t="shared" si="15"/>
        <v/>
      </c>
      <c r="B385" s="13"/>
      <c r="C385" s="14"/>
      <c r="D385" s="15"/>
      <c r="E385" s="16"/>
      <c r="F385" s="17"/>
      <c r="G385" s="18"/>
      <c r="H385" s="19"/>
      <c r="I385" s="20" t="str">
        <f>IF(G385="","",G385*IF(H385="",Einstellungen!$B$6,H385))</f>
        <v/>
      </c>
      <c r="J385" s="20" t="str">
        <f t="shared" si="16"/>
        <v/>
      </c>
      <c r="K385" s="13"/>
      <c r="L385" s="13"/>
      <c r="M385" s="12" t="str">
        <f t="shared" si="17"/>
        <v/>
      </c>
    </row>
    <row r="386" spans="1:13" x14ac:dyDescent="0.25">
      <c r="A386" s="12" t="str">
        <f t="shared" si="15"/>
        <v/>
      </c>
      <c r="B386" s="13"/>
      <c r="C386" s="14"/>
      <c r="D386" s="15"/>
      <c r="E386" s="16"/>
      <c r="F386" s="17"/>
      <c r="G386" s="18"/>
      <c r="H386" s="19"/>
      <c r="I386" s="20" t="str">
        <f>IF(G386="","",G386*IF(H386="",Einstellungen!$B$6,H386))</f>
        <v/>
      </c>
      <c r="J386" s="20" t="str">
        <f t="shared" si="16"/>
        <v/>
      </c>
      <c r="K386" s="13"/>
      <c r="L386" s="13"/>
      <c r="M386" s="12" t="str">
        <f t="shared" si="17"/>
        <v/>
      </c>
    </row>
    <row r="387" spans="1:13" x14ac:dyDescent="0.25">
      <c r="A387" s="12" t="str">
        <f t="shared" si="15"/>
        <v/>
      </c>
      <c r="B387" s="13"/>
      <c r="C387" s="14"/>
      <c r="D387" s="15"/>
      <c r="E387" s="16"/>
      <c r="F387" s="17"/>
      <c r="G387" s="18"/>
      <c r="H387" s="19"/>
      <c r="I387" s="20" t="str">
        <f>IF(G387="","",G387*IF(H387="",Einstellungen!$B$6,H387))</f>
        <v/>
      </c>
      <c r="J387" s="20" t="str">
        <f t="shared" si="16"/>
        <v/>
      </c>
      <c r="K387" s="13"/>
      <c r="L387" s="13"/>
      <c r="M387" s="12" t="str">
        <f t="shared" si="17"/>
        <v/>
      </c>
    </row>
    <row r="388" spans="1:13" x14ac:dyDescent="0.25">
      <c r="A388" s="12" t="str">
        <f t="shared" si="15"/>
        <v/>
      </c>
      <c r="B388" s="13"/>
      <c r="C388" s="14"/>
      <c r="D388" s="15"/>
      <c r="E388" s="16"/>
      <c r="F388" s="17"/>
      <c r="G388" s="18"/>
      <c r="H388" s="19"/>
      <c r="I388" s="20" t="str">
        <f>IF(G388="","",G388*IF(H388="",Einstellungen!$B$6,H388))</f>
        <v/>
      </c>
      <c r="J388" s="20" t="str">
        <f t="shared" si="16"/>
        <v/>
      </c>
      <c r="K388" s="13"/>
      <c r="L388" s="13"/>
      <c r="M388" s="12" t="str">
        <f t="shared" si="17"/>
        <v/>
      </c>
    </row>
    <row r="389" spans="1:13" x14ac:dyDescent="0.25">
      <c r="A389" s="12" t="str">
        <f t="shared" si="15"/>
        <v/>
      </c>
      <c r="B389" s="13"/>
      <c r="C389" s="14"/>
      <c r="D389" s="15"/>
      <c r="E389" s="16"/>
      <c r="F389" s="17"/>
      <c r="G389" s="18"/>
      <c r="H389" s="19"/>
      <c r="I389" s="20" t="str">
        <f>IF(G389="","",G389*IF(H389="",Einstellungen!$B$6,H389))</f>
        <v/>
      </c>
      <c r="J389" s="20" t="str">
        <f t="shared" si="16"/>
        <v/>
      </c>
      <c r="K389" s="13"/>
      <c r="L389" s="13"/>
      <c r="M389" s="12" t="str">
        <f t="shared" si="17"/>
        <v/>
      </c>
    </row>
    <row r="390" spans="1:13" x14ac:dyDescent="0.25">
      <c r="A390" s="12" t="str">
        <f t="shared" si="15"/>
        <v/>
      </c>
      <c r="B390" s="13"/>
      <c r="C390" s="14"/>
      <c r="D390" s="15"/>
      <c r="E390" s="16"/>
      <c r="F390" s="17"/>
      <c r="G390" s="18"/>
      <c r="H390" s="19"/>
      <c r="I390" s="20" t="str">
        <f>IF(G390="","",G390*IF(H390="",Einstellungen!$B$6,H390))</f>
        <v/>
      </c>
      <c r="J390" s="20" t="str">
        <f t="shared" si="16"/>
        <v/>
      </c>
      <c r="K390" s="13"/>
      <c r="L390" s="13"/>
      <c r="M390" s="12" t="str">
        <f t="shared" si="17"/>
        <v/>
      </c>
    </row>
    <row r="391" spans="1:13" x14ac:dyDescent="0.25">
      <c r="A391" s="12" t="str">
        <f t="shared" si="15"/>
        <v/>
      </c>
      <c r="B391" s="13"/>
      <c r="C391" s="14"/>
      <c r="D391" s="15"/>
      <c r="E391" s="16"/>
      <c r="F391" s="17"/>
      <c r="G391" s="18"/>
      <c r="H391" s="19"/>
      <c r="I391" s="20" t="str">
        <f>IF(G391="","",G391*IF(H391="",Einstellungen!$B$6,H391))</f>
        <v/>
      </c>
      <c r="J391" s="20" t="str">
        <f t="shared" si="16"/>
        <v/>
      </c>
      <c r="K391" s="13"/>
      <c r="L391" s="13"/>
      <c r="M391" s="12" t="str">
        <f t="shared" si="17"/>
        <v/>
      </c>
    </row>
    <row r="392" spans="1:13" x14ac:dyDescent="0.25">
      <c r="A392" s="12" t="str">
        <f t="shared" ref="A392:A455" si="18">IF(OR(B392&lt;&gt;"",C392&lt;&gt;""),ROW()-7,"")</f>
        <v/>
      </c>
      <c r="B392" s="13"/>
      <c r="C392" s="14"/>
      <c r="D392" s="15"/>
      <c r="E392" s="16"/>
      <c r="F392" s="17"/>
      <c r="G392" s="18"/>
      <c r="H392" s="19"/>
      <c r="I392" s="20" t="str">
        <f>IF(G392="","",G392*IF(H392="",Einstellungen!$B$6,H392))</f>
        <v/>
      </c>
      <c r="J392" s="20" t="str">
        <f t="shared" ref="J392:J455" si="19">IF(AND(E392="",I392=""),"",N(E392)+N(I392))</f>
        <v/>
      </c>
      <c r="K392" s="13"/>
      <c r="L392" s="13"/>
      <c r="M392" s="12" t="str">
        <f t="shared" ref="M392:M455" si="20">IF(J392="","",IF(L392&lt;&gt;"","erstattet",IF(K392&lt;&gt;"","eingereicht","offen")))</f>
        <v/>
      </c>
    </row>
    <row r="393" spans="1:13" x14ac:dyDescent="0.25">
      <c r="A393" s="12" t="str">
        <f t="shared" si="18"/>
        <v/>
      </c>
      <c r="B393" s="13"/>
      <c r="C393" s="14"/>
      <c r="D393" s="15"/>
      <c r="E393" s="16"/>
      <c r="F393" s="17"/>
      <c r="G393" s="18"/>
      <c r="H393" s="19"/>
      <c r="I393" s="20" t="str">
        <f>IF(G393="","",G393*IF(H393="",Einstellungen!$B$6,H393))</f>
        <v/>
      </c>
      <c r="J393" s="20" t="str">
        <f t="shared" si="19"/>
        <v/>
      </c>
      <c r="K393" s="13"/>
      <c r="L393" s="13"/>
      <c r="M393" s="12" t="str">
        <f t="shared" si="20"/>
        <v/>
      </c>
    </row>
    <row r="394" spans="1:13" x14ac:dyDescent="0.25">
      <c r="A394" s="12" t="str">
        <f t="shared" si="18"/>
        <v/>
      </c>
      <c r="B394" s="13"/>
      <c r="C394" s="14"/>
      <c r="D394" s="15"/>
      <c r="E394" s="16"/>
      <c r="F394" s="17"/>
      <c r="G394" s="18"/>
      <c r="H394" s="19"/>
      <c r="I394" s="20" t="str">
        <f>IF(G394="","",G394*IF(H394="",Einstellungen!$B$6,H394))</f>
        <v/>
      </c>
      <c r="J394" s="20" t="str">
        <f t="shared" si="19"/>
        <v/>
      </c>
      <c r="K394" s="13"/>
      <c r="L394" s="13"/>
      <c r="M394" s="12" t="str">
        <f t="shared" si="20"/>
        <v/>
      </c>
    </row>
    <row r="395" spans="1:13" x14ac:dyDescent="0.25">
      <c r="A395" s="12" t="str">
        <f t="shared" si="18"/>
        <v/>
      </c>
      <c r="B395" s="13"/>
      <c r="C395" s="14"/>
      <c r="D395" s="15"/>
      <c r="E395" s="16"/>
      <c r="F395" s="17"/>
      <c r="G395" s="18"/>
      <c r="H395" s="19"/>
      <c r="I395" s="20" t="str">
        <f>IF(G395="","",G395*IF(H395="",Einstellungen!$B$6,H395))</f>
        <v/>
      </c>
      <c r="J395" s="20" t="str">
        <f t="shared" si="19"/>
        <v/>
      </c>
      <c r="K395" s="13"/>
      <c r="L395" s="13"/>
      <c r="M395" s="12" t="str">
        <f t="shared" si="20"/>
        <v/>
      </c>
    </row>
    <row r="396" spans="1:13" x14ac:dyDescent="0.25">
      <c r="A396" s="12" t="str">
        <f t="shared" si="18"/>
        <v/>
      </c>
      <c r="B396" s="13"/>
      <c r="C396" s="14"/>
      <c r="D396" s="15"/>
      <c r="E396" s="16"/>
      <c r="F396" s="17"/>
      <c r="G396" s="18"/>
      <c r="H396" s="19"/>
      <c r="I396" s="20" t="str">
        <f>IF(G396="","",G396*IF(H396="",Einstellungen!$B$6,H396))</f>
        <v/>
      </c>
      <c r="J396" s="20" t="str">
        <f t="shared" si="19"/>
        <v/>
      </c>
      <c r="K396" s="13"/>
      <c r="L396" s="13"/>
      <c r="M396" s="12" t="str">
        <f t="shared" si="20"/>
        <v/>
      </c>
    </row>
    <row r="397" spans="1:13" x14ac:dyDescent="0.25">
      <c r="A397" s="12" t="str">
        <f t="shared" si="18"/>
        <v/>
      </c>
      <c r="B397" s="13"/>
      <c r="C397" s="14"/>
      <c r="D397" s="15"/>
      <c r="E397" s="16"/>
      <c r="F397" s="17"/>
      <c r="G397" s="18"/>
      <c r="H397" s="19"/>
      <c r="I397" s="20" t="str">
        <f>IF(G397="","",G397*IF(H397="",Einstellungen!$B$6,H397))</f>
        <v/>
      </c>
      <c r="J397" s="20" t="str">
        <f t="shared" si="19"/>
        <v/>
      </c>
      <c r="K397" s="13"/>
      <c r="L397" s="13"/>
      <c r="M397" s="12" t="str">
        <f t="shared" si="20"/>
        <v/>
      </c>
    </row>
    <row r="398" spans="1:13" x14ac:dyDescent="0.25">
      <c r="A398" s="12" t="str">
        <f t="shared" si="18"/>
        <v/>
      </c>
      <c r="B398" s="13"/>
      <c r="C398" s="14"/>
      <c r="D398" s="15"/>
      <c r="E398" s="16"/>
      <c r="F398" s="17"/>
      <c r="G398" s="18"/>
      <c r="H398" s="19"/>
      <c r="I398" s="20" t="str">
        <f>IF(G398="","",G398*IF(H398="",Einstellungen!$B$6,H398))</f>
        <v/>
      </c>
      <c r="J398" s="20" t="str">
        <f t="shared" si="19"/>
        <v/>
      </c>
      <c r="K398" s="13"/>
      <c r="L398" s="13"/>
      <c r="M398" s="12" t="str">
        <f t="shared" si="20"/>
        <v/>
      </c>
    </row>
    <row r="399" spans="1:13" x14ac:dyDescent="0.25">
      <c r="A399" s="12" t="str">
        <f t="shared" si="18"/>
        <v/>
      </c>
      <c r="B399" s="13"/>
      <c r="C399" s="14"/>
      <c r="D399" s="15"/>
      <c r="E399" s="16"/>
      <c r="F399" s="17"/>
      <c r="G399" s="18"/>
      <c r="H399" s="19"/>
      <c r="I399" s="20" t="str">
        <f>IF(G399="","",G399*IF(H399="",Einstellungen!$B$6,H399))</f>
        <v/>
      </c>
      <c r="J399" s="20" t="str">
        <f t="shared" si="19"/>
        <v/>
      </c>
      <c r="K399" s="13"/>
      <c r="L399" s="13"/>
      <c r="M399" s="12" t="str">
        <f t="shared" si="20"/>
        <v/>
      </c>
    </row>
    <row r="400" spans="1:13" x14ac:dyDescent="0.25">
      <c r="A400" s="12" t="str">
        <f t="shared" si="18"/>
        <v/>
      </c>
      <c r="B400" s="13"/>
      <c r="C400" s="14"/>
      <c r="D400" s="15"/>
      <c r="E400" s="16"/>
      <c r="F400" s="17"/>
      <c r="G400" s="18"/>
      <c r="H400" s="19"/>
      <c r="I400" s="20" t="str">
        <f>IF(G400="","",G400*IF(H400="",Einstellungen!$B$6,H400))</f>
        <v/>
      </c>
      <c r="J400" s="20" t="str">
        <f t="shared" si="19"/>
        <v/>
      </c>
      <c r="K400" s="13"/>
      <c r="L400" s="13"/>
      <c r="M400" s="12" t="str">
        <f t="shared" si="20"/>
        <v/>
      </c>
    </row>
    <row r="401" spans="1:13" x14ac:dyDescent="0.25">
      <c r="A401" s="12" t="str">
        <f t="shared" si="18"/>
        <v/>
      </c>
      <c r="B401" s="13"/>
      <c r="C401" s="14"/>
      <c r="D401" s="15"/>
      <c r="E401" s="16"/>
      <c r="F401" s="17"/>
      <c r="G401" s="18"/>
      <c r="H401" s="19"/>
      <c r="I401" s="20" t="str">
        <f>IF(G401="","",G401*IF(H401="",Einstellungen!$B$6,H401))</f>
        <v/>
      </c>
      <c r="J401" s="20" t="str">
        <f t="shared" si="19"/>
        <v/>
      </c>
      <c r="K401" s="13"/>
      <c r="L401" s="13"/>
      <c r="M401" s="12" t="str">
        <f t="shared" si="20"/>
        <v/>
      </c>
    </row>
    <row r="402" spans="1:13" x14ac:dyDescent="0.25">
      <c r="A402" s="12" t="str">
        <f t="shared" si="18"/>
        <v/>
      </c>
      <c r="B402" s="13"/>
      <c r="C402" s="14"/>
      <c r="D402" s="15"/>
      <c r="E402" s="16"/>
      <c r="F402" s="17"/>
      <c r="G402" s="18"/>
      <c r="H402" s="19"/>
      <c r="I402" s="20" t="str">
        <f>IF(G402="","",G402*IF(H402="",Einstellungen!$B$6,H402))</f>
        <v/>
      </c>
      <c r="J402" s="20" t="str">
        <f t="shared" si="19"/>
        <v/>
      </c>
      <c r="K402" s="13"/>
      <c r="L402" s="13"/>
      <c r="M402" s="12" t="str">
        <f t="shared" si="20"/>
        <v/>
      </c>
    </row>
    <row r="403" spans="1:13" x14ac:dyDescent="0.25">
      <c r="A403" s="12" t="str">
        <f t="shared" si="18"/>
        <v/>
      </c>
      <c r="B403" s="13"/>
      <c r="C403" s="14"/>
      <c r="D403" s="15"/>
      <c r="E403" s="16"/>
      <c r="F403" s="17"/>
      <c r="G403" s="18"/>
      <c r="H403" s="19"/>
      <c r="I403" s="20" t="str">
        <f>IF(G403="","",G403*IF(H403="",Einstellungen!$B$6,H403))</f>
        <v/>
      </c>
      <c r="J403" s="20" t="str">
        <f t="shared" si="19"/>
        <v/>
      </c>
      <c r="K403" s="13"/>
      <c r="L403" s="13"/>
      <c r="M403" s="12" t="str">
        <f t="shared" si="20"/>
        <v/>
      </c>
    </row>
    <row r="404" spans="1:13" x14ac:dyDescent="0.25">
      <c r="A404" s="12" t="str">
        <f t="shared" si="18"/>
        <v/>
      </c>
      <c r="B404" s="13"/>
      <c r="C404" s="14"/>
      <c r="D404" s="15"/>
      <c r="E404" s="16"/>
      <c r="F404" s="17"/>
      <c r="G404" s="18"/>
      <c r="H404" s="19"/>
      <c r="I404" s="20" t="str">
        <f>IF(G404="","",G404*IF(H404="",Einstellungen!$B$6,H404))</f>
        <v/>
      </c>
      <c r="J404" s="20" t="str">
        <f t="shared" si="19"/>
        <v/>
      </c>
      <c r="K404" s="13"/>
      <c r="L404" s="13"/>
      <c r="M404" s="12" t="str">
        <f t="shared" si="20"/>
        <v/>
      </c>
    </row>
    <row r="405" spans="1:13" x14ac:dyDescent="0.25">
      <c r="A405" s="12" t="str">
        <f t="shared" si="18"/>
        <v/>
      </c>
      <c r="B405" s="13"/>
      <c r="C405" s="14"/>
      <c r="D405" s="15"/>
      <c r="E405" s="16"/>
      <c r="F405" s="17"/>
      <c r="G405" s="18"/>
      <c r="H405" s="19"/>
      <c r="I405" s="20" t="str">
        <f>IF(G405="","",G405*IF(H405="",Einstellungen!$B$6,H405))</f>
        <v/>
      </c>
      <c r="J405" s="20" t="str">
        <f t="shared" si="19"/>
        <v/>
      </c>
      <c r="K405" s="13"/>
      <c r="L405" s="13"/>
      <c r="M405" s="12" t="str">
        <f t="shared" si="20"/>
        <v/>
      </c>
    </row>
    <row r="406" spans="1:13" x14ac:dyDescent="0.25">
      <c r="A406" s="12" t="str">
        <f t="shared" si="18"/>
        <v/>
      </c>
      <c r="B406" s="13"/>
      <c r="C406" s="14"/>
      <c r="D406" s="15"/>
      <c r="E406" s="16"/>
      <c r="F406" s="17"/>
      <c r="G406" s="18"/>
      <c r="H406" s="19"/>
      <c r="I406" s="20" t="str">
        <f>IF(G406="","",G406*IF(H406="",Einstellungen!$B$6,H406))</f>
        <v/>
      </c>
      <c r="J406" s="20" t="str">
        <f t="shared" si="19"/>
        <v/>
      </c>
      <c r="K406" s="13"/>
      <c r="L406" s="13"/>
      <c r="M406" s="12" t="str">
        <f t="shared" si="20"/>
        <v/>
      </c>
    </row>
    <row r="407" spans="1:13" x14ac:dyDescent="0.25">
      <c r="A407" s="12" t="str">
        <f t="shared" si="18"/>
        <v/>
      </c>
      <c r="B407" s="13"/>
      <c r="C407" s="14"/>
      <c r="D407" s="15"/>
      <c r="E407" s="16"/>
      <c r="F407" s="17"/>
      <c r="G407" s="18"/>
      <c r="H407" s="19"/>
      <c r="I407" s="20" t="str">
        <f>IF(G407="","",G407*IF(H407="",Einstellungen!$B$6,H407))</f>
        <v/>
      </c>
      <c r="J407" s="20" t="str">
        <f t="shared" si="19"/>
        <v/>
      </c>
      <c r="K407" s="13"/>
      <c r="L407" s="13"/>
      <c r="M407" s="12" t="str">
        <f t="shared" si="20"/>
        <v/>
      </c>
    </row>
    <row r="408" spans="1:13" x14ac:dyDescent="0.25">
      <c r="A408" s="12" t="str">
        <f t="shared" si="18"/>
        <v/>
      </c>
      <c r="B408" s="13"/>
      <c r="C408" s="14"/>
      <c r="D408" s="15"/>
      <c r="E408" s="16"/>
      <c r="F408" s="17"/>
      <c r="G408" s="18"/>
      <c r="H408" s="19"/>
      <c r="I408" s="20" t="str">
        <f>IF(G408="","",G408*IF(H408="",Einstellungen!$B$6,H408))</f>
        <v/>
      </c>
      <c r="J408" s="20" t="str">
        <f t="shared" si="19"/>
        <v/>
      </c>
      <c r="K408" s="13"/>
      <c r="L408" s="13"/>
      <c r="M408" s="12" t="str">
        <f t="shared" si="20"/>
        <v/>
      </c>
    </row>
    <row r="409" spans="1:13" x14ac:dyDescent="0.25">
      <c r="A409" s="12" t="str">
        <f t="shared" si="18"/>
        <v/>
      </c>
      <c r="B409" s="13"/>
      <c r="C409" s="14"/>
      <c r="D409" s="15"/>
      <c r="E409" s="16"/>
      <c r="F409" s="17"/>
      <c r="G409" s="18"/>
      <c r="H409" s="19"/>
      <c r="I409" s="20" t="str">
        <f>IF(G409="","",G409*IF(H409="",Einstellungen!$B$6,H409))</f>
        <v/>
      </c>
      <c r="J409" s="20" t="str">
        <f t="shared" si="19"/>
        <v/>
      </c>
      <c r="K409" s="13"/>
      <c r="L409" s="13"/>
      <c r="M409" s="12" t="str">
        <f t="shared" si="20"/>
        <v/>
      </c>
    </row>
    <row r="410" spans="1:13" x14ac:dyDescent="0.25">
      <c r="A410" s="12" t="str">
        <f t="shared" si="18"/>
        <v/>
      </c>
      <c r="B410" s="13"/>
      <c r="C410" s="14"/>
      <c r="D410" s="15"/>
      <c r="E410" s="16"/>
      <c r="F410" s="17"/>
      <c r="G410" s="18"/>
      <c r="H410" s="19"/>
      <c r="I410" s="20" t="str">
        <f>IF(G410="","",G410*IF(H410="",Einstellungen!$B$6,H410))</f>
        <v/>
      </c>
      <c r="J410" s="20" t="str">
        <f t="shared" si="19"/>
        <v/>
      </c>
      <c r="K410" s="13"/>
      <c r="L410" s="13"/>
      <c r="M410" s="12" t="str">
        <f t="shared" si="20"/>
        <v/>
      </c>
    </row>
    <row r="411" spans="1:13" x14ac:dyDescent="0.25">
      <c r="A411" s="12" t="str">
        <f t="shared" si="18"/>
        <v/>
      </c>
      <c r="B411" s="13"/>
      <c r="C411" s="14"/>
      <c r="D411" s="15"/>
      <c r="E411" s="16"/>
      <c r="F411" s="17"/>
      <c r="G411" s="18"/>
      <c r="H411" s="19"/>
      <c r="I411" s="20" t="str">
        <f>IF(G411="","",G411*IF(H411="",Einstellungen!$B$6,H411))</f>
        <v/>
      </c>
      <c r="J411" s="20" t="str">
        <f t="shared" si="19"/>
        <v/>
      </c>
      <c r="K411" s="13"/>
      <c r="L411" s="13"/>
      <c r="M411" s="12" t="str">
        <f t="shared" si="20"/>
        <v/>
      </c>
    </row>
    <row r="412" spans="1:13" x14ac:dyDescent="0.25">
      <c r="A412" s="12" t="str">
        <f t="shared" si="18"/>
        <v/>
      </c>
      <c r="B412" s="13"/>
      <c r="C412" s="14"/>
      <c r="D412" s="15"/>
      <c r="E412" s="16"/>
      <c r="F412" s="17"/>
      <c r="G412" s="18"/>
      <c r="H412" s="19"/>
      <c r="I412" s="20" t="str">
        <f>IF(G412="","",G412*IF(H412="",Einstellungen!$B$6,H412))</f>
        <v/>
      </c>
      <c r="J412" s="20" t="str">
        <f t="shared" si="19"/>
        <v/>
      </c>
      <c r="K412" s="13"/>
      <c r="L412" s="13"/>
      <c r="M412" s="12" t="str">
        <f t="shared" si="20"/>
        <v/>
      </c>
    </row>
    <row r="413" spans="1:13" x14ac:dyDescent="0.25">
      <c r="A413" s="12" t="str">
        <f t="shared" si="18"/>
        <v/>
      </c>
      <c r="B413" s="13"/>
      <c r="C413" s="14"/>
      <c r="D413" s="15"/>
      <c r="E413" s="16"/>
      <c r="F413" s="17"/>
      <c r="G413" s="18"/>
      <c r="H413" s="19"/>
      <c r="I413" s="20" t="str">
        <f>IF(G413="","",G413*IF(H413="",Einstellungen!$B$6,H413))</f>
        <v/>
      </c>
      <c r="J413" s="20" t="str">
        <f t="shared" si="19"/>
        <v/>
      </c>
      <c r="K413" s="13"/>
      <c r="L413" s="13"/>
      <c r="M413" s="12" t="str">
        <f t="shared" si="20"/>
        <v/>
      </c>
    </row>
    <row r="414" spans="1:13" x14ac:dyDescent="0.25">
      <c r="A414" s="12" t="str">
        <f t="shared" si="18"/>
        <v/>
      </c>
      <c r="B414" s="13"/>
      <c r="C414" s="14"/>
      <c r="D414" s="15"/>
      <c r="E414" s="16"/>
      <c r="F414" s="17"/>
      <c r="G414" s="18"/>
      <c r="H414" s="19"/>
      <c r="I414" s="20" t="str">
        <f>IF(G414="","",G414*IF(H414="",Einstellungen!$B$6,H414))</f>
        <v/>
      </c>
      <c r="J414" s="20" t="str">
        <f t="shared" si="19"/>
        <v/>
      </c>
      <c r="K414" s="13"/>
      <c r="L414" s="13"/>
      <c r="M414" s="12" t="str">
        <f t="shared" si="20"/>
        <v/>
      </c>
    </row>
    <row r="415" spans="1:13" x14ac:dyDescent="0.25">
      <c r="A415" s="12" t="str">
        <f t="shared" si="18"/>
        <v/>
      </c>
      <c r="B415" s="13"/>
      <c r="C415" s="14"/>
      <c r="D415" s="15"/>
      <c r="E415" s="16"/>
      <c r="F415" s="17"/>
      <c r="G415" s="18"/>
      <c r="H415" s="19"/>
      <c r="I415" s="20" t="str">
        <f>IF(G415="","",G415*IF(H415="",Einstellungen!$B$6,H415))</f>
        <v/>
      </c>
      <c r="J415" s="20" t="str">
        <f t="shared" si="19"/>
        <v/>
      </c>
      <c r="K415" s="13"/>
      <c r="L415" s="13"/>
      <c r="M415" s="12" t="str">
        <f t="shared" si="20"/>
        <v/>
      </c>
    </row>
    <row r="416" spans="1:13" x14ac:dyDescent="0.25">
      <c r="A416" s="12" t="str">
        <f t="shared" si="18"/>
        <v/>
      </c>
      <c r="B416" s="13"/>
      <c r="C416" s="14"/>
      <c r="D416" s="15"/>
      <c r="E416" s="16"/>
      <c r="F416" s="17"/>
      <c r="G416" s="18"/>
      <c r="H416" s="19"/>
      <c r="I416" s="20" t="str">
        <f>IF(G416="","",G416*IF(H416="",Einstellungen!$B$6,H416))</f>
        <v/>
      </c>
      <c r="J416" s="20" t="str">
        <f t="shared" si="19"/>
        <v/>
      </c>
      <c r="K416" s="13"/>
      <c r="L416" s="13"/>
      <c r="M416" s="12" t="str">
        <f t="shared" si="20"/>
        <v/>
      </c>
    </row>
    <row r="417" spans="1:13" x14ac:dyDescent="0.25">
      <c r="A417" s="12" t="str">
        <f t="shared" si="18"/>
        <v/>
      </c>
      <c r="B417" s="13"/>
      <c r="C417" s="14"/>
      <c r="D417" s="15"/>
      <c r="E417" s="16"/>
      <c r="F417" s="17"/>
      <c r="G417" s="18"/>
      <c r="H417" s="19"/>
      <c r="I417" s="20" t="str">
        <f>IF(G417="","",G417*IF(H417="",Einstellungen!$B$6,H417))</f>
        <v/>
      </c>
      <c r="J417" s="20" t="str">
        <f t="shared" si="19"/>
        <v/>
      </c>
      <c r="K417" s="13"/>
      <c r="L417" s="13"/>
      <c r="M417" s="12" t="str">
        <f t="shared" si="20"/>
        <v/>
      </c>
    </row>
    <row r="418" spans="1:13" x14ac:dyDescent="0.25">
      <c r="A418" s="12" t="str">
        <f t="shared" si="18"/>
        <v/>
      </c>
      <c r="B418" s="13"/>
      <c r="C418" s="14"/>
      <c r="D418" s="15"/>
      <c r="E418" s="16"/>
      <c r="F418" s="17"/>
      <c r="G418" s="18"/>
      <c r="H418" s="19"/>
      <c r="I418" s="20" t="str">
        <f>IF(G418="","",G418*IF(H418="",Einstellungen!$B$6,H418))</f>
        <v/>
      </c>
      <c r="J418" s="20" t="str">
        <f t="shared" si="19"/>
        <v/>
      </c>
      <c r="K418" s="13"/>
      <c r="L418" s="13"/>
      <c r="M418" s="12" t="str">
        <f t="shared" si="20"/>
        <v/>
      </c>
    </row>
    <row r="419" spans="1:13" x14ac:dyDescent="0.25">
      <c r="A419" s="12" t="str">
        <f t="shared" si="18"/>
        <v/>
      </c>
      <c r="B419" s="13"/>
      <c r="C419" s="14"/>
      <c r="D419" s="15"/>
      <c r="E419" s="16"/>
      <c r="F419" s="17"/>
      <c r="G419" s="18"/>
      <c r="H419" s="19"/>
      <c r="I419" s="20" t="str">
        <f>IF(G419="","",G419*IF(H419="",Einstellungen!$B$6,H419))</f>
        <v/>
      </c>
      <c r="J419" s="20" t="str">
        <f t="shared" si="19"/>
        <v/>
      </c>
      <c r="K419" s="13"/>
      <c r="L419" s="13"/>
      <c r="M419" s="12" t="str">
        <f t="shared" si="20"/>
        <v/>
      </c>
    </row>
    <row r="420" spans="1:13" x14ac:dyDescent="0.25">
      <c r="A420" s="12" t="str">
        <f t="shared" si="18"/>
        <v/>
      </c>
      <c r="B420" s="13"/>
      <c r="C420" s="14"/>
      <c r="D420" s="15"/>
      <c r="E420" s="16"/>
      <c r="F420" s="17"/>
      <c r="G420" s="18"/>
      <c r="H420" s="19"/>
      <c r="I420" s="20" t="str">
        <f>IF(G420="","",G420*IF(H420="",Einstellungen!$B$6,H420))</f>
        <v/>
      </c>
      <c r="J420" s="20" t="str">
        <f t="shared" si="19"/>
        <v/>
      </c>
      <c r="K420" s="13"/>
      <c r="L420" s="13"/>
      <c r="M420" s="12" t="str">
        <f t="shared" si="20"/>
        <v/>
      </c>
    </row>
    <row r="421" spans="1:13" x14ac:dyDescent="0.25">
      <c r="A421" s="12" t="str">
        <f t="shared" si="18"/>
        <v/>
      </c>
      <c r="B421" s="13"/>
      <c r="C421" s="14"/>
      <c r="D421" s="15"/>
      <c r="E421" s="16"/>
      <c r="F421" s="17"/>
      <c r="G421" s="18"/>
      <c r="H421" s="19"/>
      <c r="I421" s="20" t="str">
        <f>IF(G421="","",G421*IF(H421="",Einstellungen!$B$6,H421))</f>
        <v/>
      </c>
      <c r="J421" s="20" t="str">
        <f t="shared" si="19"/>
        <v/>
      </c>
      <c r="K421" s="13"/>
      <c r="L421" s="13"/>
      <c r="M421" s="12" t="str">
        <f t="shared" si="20"/>
        <v/>
      </c>
    </row>
    <row r="422" spans="1:13" x14ac:dyDescent="0.25">
      <c r="A422" s="12" t="str">
        <f t="shared" si="18"/>
        <v/>
      </c>
      <c r="B422" s="13"/>
      <c r="C422" s="14"/>
      <c r="D422" s="15"/>
      <c r="E422" s="16"/>
      <c r="F422" s="17"/>
      <c r="G422" s="18"/>
      <c r="H422" s="19"/>
      <c r="I422" s="20" t="str">
        <f>IF(G422="","",G422*IF(H422="",Einstellungen!$B$6,H422))</f>
        <v/>
      </c>
      <c r="J422" s="20" t="str">
        <f t="shared" si="19"/>
        <v/>
      </c>
      <c r="K422" s="13"/>
      <c r="L422" s="13"/>
      <c r="M422" s="12" t="str">
        <f t="shared" si="20"/>
        <v/>
      </c>
    </row>
    <row r="423" spans="1:13" x14ac:dyDescent="0.25">
      <c r="A423" s="12" t="str">
        <f t="shared" si="18"/>
        <v/>
      </c>
      <c r="B423" s="13"/>
      <c r="C423" s="14"/>
      <c r="D423" s="15"/>
      <c r="E423" s="16"/>
      <c r="F423" s="17"/>
      <c r="G423" s="18"/>
      <c r="H423" s="19"/>
      <c r="I423" s="20" t="str">
        <f>IF(G423="","",G423*IF(H423="",Einstellungen!$B$6,H423))</f>
        <v/>
      </c>
      <c r="J423" s="20" t="str">
        <f t="shared" si="19"/>
        <v/>
      </c>
      <c r="K423" s="13"/>
      <c r="L423" s="13"/>
      <c r="M423" s="12" t="str">
        <f t="shared" si="20"/>
        <v/>
      </c>
    </row>
    <row r="424" spans="1:13" x14ac:dyDescent="0.25">
      <c r="A424" s="12" t="str">
        <f t="shared" si="18"/>
        <v/>
      </c>
      <c r="B424" s="13"/>
      <c r="C424" s="14"/>
      <c r="D424" s="15"/>
      <c r="E424" s="16"/>
      <c r="F424" s="17"/>
      <c r="G424" s="18"/>
      <c r="H424" s="19"/>
      <c r="I424" s="20" t="str">
        <f>IF(G424="","",G424*IF(H424="",Einstellungen!$B$6,H424))</f>
        <v/>
      </c>
      <c r="J424" s="20" t="str">
        <f t="shared" si="19"/>
        <v/>
      </c>
      <c r="K424" s="13"/>
      <c r="L424" s="13"/>
      <c r="M424" s="12" t="str">
        <f t="shared" si="20"/>
        <v/>
      </c>
    </row>
    <row r="425" spans="1:13" x14ac:dyDescent="0.25">
      <c r="A425" s="12" t="str">
        <f t="shared" si="18"/>
        <v/>
      </c>
      <c r="B425" s="13"/>
      <c r="C425" s="14"/>
      <c r="D425" s="15"/>
      <c r="E425" s="16"/>
      <c r="F425" s="17"/>
      <c r="G425" s="18"/>
      <c r="H425" s="19"/>
      <c r="I425" s="20" t="str">
        <f>IF(G425="","",G425*IF(H425="",Einstellungen!$B$6,H425))</f>
        <v/>
      </c>
      <c r="J425" s="20" t="str">
        <f t="shared" si="19"/>
        <v/>
      </c>
      <c r="K425" s="13"/>
      <c r="L425" s="13"/>
      <c r="M425" s="12" t="str">
        <f t="shared" si="20"/>
        <v/>
      </c>
    </row>
    <row r="426" spans="1:13" x14ac:dyDescent="0.25">
      <c r="A426" s="12" t="str">
        <f t="shared" si="18"/>
        <v/>
      </c>
      <c r="B426" s="13"/>
      <c r="C426" s="14"/>
      <c r="D426" s="15"/>
      <c r="E426" s="16"/>
      <c r="F426" s="17"/>
      <c r="G426" s="18"/>
      <c r="H426" s="19"/>
      <c r="I426" s="20" t="str">
        <f>IF(G426="","",G426*IF(H426="",Einstellungen!$B$6,H426))</f>
        <v/>
      </c>
      <c r="J426" s="20" t="str">
        <f t="shared" si="19"/>
        <v/>
      </c>
      <c r="K426" s="13"/>
      <c r="L426" s="13"/>
      <c r="M426" s="12" t="str">
        <f t="shared" si="20"/>
        <v/>
      </c>
    </row>
    <row r="427" spans="1:13" x14ac:dyDescent="0.25">
      <c r="A427" s="12" t="str">
        <f t="shared" si="18"/>
        <v/>
      </c>
      <c r="B427" s="13"/>
      <c r="C427" s="14"/>
      <c r="D427" s="15"/>
      <c r="E427" s="16"/>
      <c r="F427" s="17"/>
      <c r="G427" s="18"/>
      <c r="H427" s="19"/>
      <c r="I427" s="20" t="str">
        <f>IF(G427="","",G427*IF(H427="",Einstellungen!$B$6,H427))</f>
        <v/>
      </c>
      <c r="J427" s="20" t="str">
        <f t="shared" si="19"/>
        <v/>
      </c>
      <c r="K427" s="13"/>
      <c r="L427" s="13"/>
      <c r="M427" s="12" t="str">
        <f t="shared" si="20"/>
        <v/>
      </c>
    </row>
    <row r="428" spans="1:13" x14ac:dyDescent="0.25">
      <c r="A428" s="12" t="str">
        <f t="shared" si="18"/>
        <v/>
      </c>
      <c r="B428" s="13"/>
      <c r="C428" s="14"/>
      <c r="D428" s="15"/>
      <c r="E428" s="16"/>
      <c r="F428" s="17"/>
      <c r="G428" s="18"/>
      <c r="H428" s="19"/>
      <c r="I428" s="20" t="str">
        <f>IF(G428="","",G428*IF(H428="",Einstellungen!$B$6,H428))</f>
        <v/>
      </c>
      <c r="J428" s="20" t="str">
        <f t="shared" si="19"/>
        <v/>
      </c>
      <c r="K428" s="13"/>
      <c r="L428" s="13"/>
      <c r="M428" s="12" t="str">
        <f t="shared" si="20"/>
        <v/>
      </c>
    </row>
    <row r="429" spans="1:13" x14ac:dyDescent="0.25">
      <c r="A429" s="12" t="str">
        <f t="shared" si="18"/>
        <v/>
      </c>
      <c r="B429" s="13"/>
      <c r="C429" s="14"/>
      <c r="D429" s="15"/>
      <c r="E429" s="16"/>
      <c r="F429" s="17"/>
      <c r="G429" s="18"/>
      <c r="H429" s="19"/>
      <c r="I429" s="20" t="str">
        <f>IF(G429="","",G429*IF(H429="",Einstellungen!$B$6,H429))</f>
        <v/>
      </c>
      <c r="J429" s="20" t="str">
        <f t="shared" si="19"/>
        <v/>
      </c>
      <c r="K429" s="13"/>
      <c r="L429" s="13"/>
      <c r="M429" s="12" t="str">
        <f t="shared" si="20"/>
        <v/>
      </c>
    </row>
    <row r="430" spans="1:13" x14ac:dyDescent="0.25">
      <c r="A430" s="12" t="str">
        <f t="shared" si="18"/>
        <v/>
      </c>
      <c r="B430" s="13"/>
      <c r="C430" s="14"/>
      <c r="D430" s="15"/>
      <c r="E430" s="16"/>
      <c r="F430" s="17"/>
      <c r="G430" s="18"/>
      <c r="H430" s="19"/>
      <c r="I430" s="20" t="str">
        <f>IF(G430="","",G430*IF(H430="",Einstellungen!$B$6,H430))</f>
        <v/>
      </c>
      <c r="J430" s="20" t="str">
        <f t="shared" si="19"/>
        <v/>
      </c>
      <c r="K430" s="13"/>
      <c r="L430" s="13"/>
      <c r="M430" s="12" t="str">
        <f t="shared" si="20"/>
        <v/>
      </c>
    </row>
    <row r="431" spans="1:13" x14ac:dyDescent="0.25">
      <c r="A431" s="12" t="str">
        <f t="shared" si="18"/>
        <v/>
      </c>
      <c r="B431" s="13"/>
      <c r="C431" s="14"/>
      <c r="D431" s="15"/>
      <c r="E431" s="16"/>
      <c r="F431" s="17"/>
      <c r="G431" s="18"/>
      <c r="H431" s="19"/>
      <c r="I431" s="20" t="str">
        <f>IF(G431="","",G431*IF(H431="",Einstellungen!$B$6,H431))</f>
        <v/>
      </c>
      <c r="J431" s="20" t="str">
        <f t="shared" si="19"/>
        <v/>
      </c>
      <c r="K431" s="13"/>
      <c r="L431" s="13"/>
      <c r="M431" s="12" t="str">
        <f t="shared" si="20"/>
        <v/>
      </c>
    </row>
    <row r="432" spans="1:13" x14ac:dyDescent="0.25">
      <c r="A432" s="12" t="str">
        <f t="shared" si="18"/>
        <v/>
      </c>
      <c r="B432" s="13"/>
      <c r="C432" s="14"/>
      <c r="D432" s="15"/>
      <c r="E432" s="16"/>
      <c r="F432" s="17"/>
      <c r="G432" s="18"/>
      <c r="H432" s="19"/>
      <c r="I432" s="20" t="str">
        <f>IF(G432="","",G432*IF(H432="",Einstellungen!$B$6,H432))</f>
        <v/>
      </c>
      <c r="J432" s="20" t="str">
        <f t="shared" si="19"/>
        <v/>
      </c>
      <c r="K432" s="13"/>
      <c r="L432" s="13"/>
      <c r="M432" s="12" t="str">
        <f t="shared" si="20"/>
        <v/>
      </c>
    </row>
    <row r="433" spans="1:13" x14ac:dyDescent="0.25">
      <c r="A433" s="12" t="str">
        <f t="shared" si="18"/>
        <v/>
      </c>
      <c r="B433" s="13"/>
      <c r="C433" s="14"/>
      <c r="D433" s="15"/>
      <c r="E433" s="16"/>
      <c r="F433" s="17"/>
      <c r="G433" s="18"/>
      <c r="H433" s="19"/>
      <c r="I433" s="20" t="str">
        <f>IF(G433="","",G433*IF(H433="",Einstellungen!$B$6,H433))</f>
        <v/>
      </c>
      <c r="J433" s="20" t="str">
        <f t="shared" si="19"/>
        <v/>
      </c>
      <c r="K433" s="13"/>
      <c r="L433" s="13"/>
      <c r="M433" s="12" t="str">
        <f t="shared" si="20"/>
        <v/>
      </c>
    </row>
    <row r="434" spans="1:13" x14ac:dyDescent="0.25">
      <c r="A434" s="12" t="str">
        <f t="shared" si="18"/>
        <v/>
      </c>
      <c r="B434" s="13"/>
      <c r="C434" s="14"/>
      <c r="D434" s="15"/>
      <c r="E434" s="16"/>
      <c r="F434" s="17"/>
      <c r="G434" s="18"/>
      <c r="H434" s="19"/>
      <c r="I434" s="20" t="str">
        <f>IF(G434="","",G434*IF(H434="",Einstellungen!$B$6,H434))</f>
        <v/>
      </c>
      <c r="J434" s="20" t="str">
        <f t="shared" si="19"/>
        <v/>
      </c>
      <c r="K434" s="13"/>
      <c r="L434" s="13"/>
      <c r="M434" s="12" t="str">
        <f t="shared" si="20"/>
        <v/>
      </c>
    </row>
    <row r="435" spans="1:13" x14ac:dyDescent="0.25">
      <c r="A435" s="12" t="str">
        <f t="shared" si="18"/>
        <v/>
      </c>
      <c r="B435" s="13"/>
      <c r="C435" s="14"/>
      <c r="D435" s="15"/>
      <c r="E435" s="16"/>
      <c r="F435" s="17"/>
      <c r="G435" s="18"/>
      <c r="H435" s="19"/>
      <c r="I435" s="20" t="str">
        <f>IF(G435="","",G435*IF(H435="",Einstellungen!$B$6,H435))</f>
        <v/>
      </c>
      <c r="J435" s="20" t="str">
        <f t="shared" si="19"/>
        <v/>
      </c>
      <c r="K435" s="13"/>
      <c r="L435" s="13"/>
      <c r="M435" s="12" t="str">
        <f t="shared" si="20"/>
        <v/>
      </c>
    </row>
    <row r="436" spans="1:13" x14ac:dyDescent="0.25">
      <c r="A436" s="12" t="str">
        <f t="shared" si="18"/>
        <v/>
      </c>
      <c r="B436" s="13"/>
      <c r="C436" s="14"/>
      <c r="D436" s="15"/>
      <c r="E436" s="16"/>
      <c r="F436" s="17"/>
      <c r="G436" s="18"/>
      <c r="H436" s="19"/>
      <c r="I436" s="20" t="str">
        <f>IF(G436="","",G436*IF(H436="",Einstellungen!$B$6,H436))</f>
        <v/>
      </c>
      <c r="J436" s="20" t="str">
        <f t="shared" si="19"/>
        <v/>
      </c>
      <c r="K436" s="13"/>
      <c r="L436" s="13"/>
      <c r="M436" s="12" t="str">
        <f t="shared" si="20"/>
        <v/>
      </c>
    </row>
    <row r="437" spans="1:13" x14ac:dyDescent="0.25">
      <c r="A437" s="12" t="str">
        <f t="shared" si="18"/>
        <v/>
      </c>
      <c r="B437" s="13"/>
      <c r="C437" s="14"/>
      <c r="D437" s="15"/>
      <c r="E437" s="16"/>
      <c r="F437" s="17"/>
      <c r="G437" s="18"/>
      <c r="H437" s="19"/>
      <c r="I437" s="20" t="str">
        <f>IF(G437="","",G437*IF(H437="",Einstellungen!$B$6,H437))</f>
        <v/>
      </c>
      <c r="J437" s="20" t="str">
        <f t="shared" si="19"/>
        <v/>
      </c>
      <c r="K437" s="13"/>
      <c r="L437" s="13"/>
      <c r="M437" s="12" t="str">
        <f t="shared" si="20"/>
        <v/>
      </c>
    </row>
    <row r="438" spans="1:13" x14ac:dyDescent="0.25">
      <c r="A438" s="12" t="str">
        <f t="shared" si="18"/>
        <v/>
      </c>
      <c r="B438" s="13"/>
      <c r="C438" s="14"/>
      <c r="D438" s="15"/>
      <c r="E438" s="16"/>
      <c r="F438" s="17"/>
      <c r="G438" s="18"/>
      <c r="H438" s="19"/>
      <c r="I438" s="20" t="str">
        <f>IF(G438="","",G438*IF(H438="",Einstellungen!$B$6,H438))</f>
        <v/>
      </c>
      <c r="J438" s="20" t="str">
        <f t="shared" si="19"/>
        <v/>
      </c>
      <c r="K438" s="13"/>
      <c r="L438" s="13"/>
      <c r="M438" s="12" t="str">
        <f t="shared" si="20"/>
        <v/>
      </c>
    </row>
    <row r="439" spans="1:13" x14ac:dyDescent="0.25">
      <c r="A439" s="12" t="str">
        <f t="shared" si="18"/>
        <v/>
      </c>
      <c r="B439" s="13"/>
      <c r="C439" s="14"/>
      <c r="D439" s="15"/>
      <c r="E439" s="16"/>
      <c r="F439" s="17"/>
      <c r="G439" s="18"/>
      <c r="H439" s="19"/>
      <c r="I439" s="20" t="str">
        <f>IF(G439="","",G439*IF(H439="",Einstellungen!$B$6,H439))</f>
        <v/>
      </c>
      <c r="J439" s="20" t="str">
        <f t="shared" si="19"/>
        <v/>
      </c>
      <c r="K439" s="13"/>
      <c r="L439" s="13"/>
      <c r="M439" s="12" t="str">
        <f t="shared" si="20"/>
        <v/>
      </c>
    </row>
    <row r="440" spans="1:13" x14ac:dyDescent="0.25">
      <c r="A440" s="12" t="str">
        <f t="shared" si="18"/>
        <v/>
      </c>
      <c r="B440" s="13"/>
      <c r="C440" s="14"/>
      <c r="D440" s="15"/>
      <c r="E440" s="16"/>
      <c r="F440" s="17"/>
      <c r="G440" s="18"/>
      <c r="H440" s="19"/>
      <c r="I440" s="20" t="str">
        <f>IF(G440="","",G440*IF(H440="",Einstellungen!$B$6,H440))</f>
        <v/>
      </c>
      <c r="J440" s="20" t="str">
        <f t="shared" si="19"/>
        <v/>
      </c>
      <c r="K440" s="13"/>
      <c r="L440" s="13"/>
      <c r="M440" s="12" t="str">
        <f t="shared" si="20"/>
        <v/>
      </c>
    </row>
    <row r="441" spans="1:13" x14ac:dyDescent="0.25">
      <c r="A441" s="12" t="str">
        <f t="shared" si="18"/>
        <v/>
      </c>
      <c r="B441" s="13"/>
      <c r="C441" s="14"/>
      <c r="D441" s="15"/>
      <c r="E441" s="16"/>
      <c r="F441" s="17"/>
      <c r="G441" s="18"/>
      <c r="H441" s="19"/>
      <c r="I441" s="20" t="str">
        <f>IF(G441="","",G441*IF(H441="",Einstellungen!$B$6,H441))</f>
        <v/>
      </c>
      <c r="J441" s="20" t="str">
        <f t="shared" si="19"/>
        <v/>
      </c>
      <c r="K441" s="13"/>
      <c r="L441" s="13"/>
      <c r="M441" s="12" t="str">
        <f t="shared" si="20"/>
        <v/>
      </c>
    </row>
    <row r="442" spans="1:13" x14ac:dyDescent="0.25">
      <c r="A442" s="12" t="str">
        <f t="shared" si="18"/>
        <v/>
      </c>
      <c r="B442" s="13"/>
      <c r="C442" s="14"/>
      <c r="D442" s="15"/>
      <c r="E442" s="16"/>
      <c r="F442" s="17"/>
      <c r="G442" s="18"/>
      <c r="H442" s="19"/>
      <c r="I442" s="20" t="str">
        <f>IF(G442="","",G442*IF(H442="",Einstellungen!$B$6,H442))</f>
        <v/>
      </c>
      <c r="J442" s="20" t="str">
        <f t="shared" si="19"/>
        <v/>
      </c>
      <c r="K442" s="13"/>
      <c r="L442" s="13"/>
      <c r="M442" s="12" t="str">
        <f t="shared" si="20"/>
        <v/>
      </c>
    </row>
    <row r="443" spans="1:13" x14ac:dyDescent="0.25">
      <c r="A443" s="12" t="str">
        <f t="shared" si="18"/>
        <v/>
      </c>
      <c r="B443" s="13"/>
      <c r="C443" s="14"/>
      <c r="D443" s="15"/>
      <c r="E443" s="16"/>
      <c r="F443" s="17"/>
      <c r="G443" s="18"/>
      <c r="H443" s="19"/>
      <c r="I443" s="20" t="str">
        <f>IF(G443="","",G443*IF(H443="",Einstellungen!$B$6,H443))</f>
        <v/>
      </c>
      <c r="J443" s="20" t="str">
        <f t="shared" si="19"/>
        <v/>
      </c>
      <c r="K443" s="13"/>
      <c r="L443" s="13"/>
      <c r="M443" s="12" t="str">
        <f t="shared" si="20"/>
        <v/>
      </c>
    </row>
    <row r="444" spans="1:13" x14ac:dyDescent="0.25">
      <c r="A444" s="12" t="str">
        <f t="shared" si="18"/>
        <v/>
      </c>
      <c r="B444" s="13"/>
      <c r="C444" s="14"/>
      <c r="D444" s="15"/>
      <c r="E444" s="16"/>
      <c r="F444" s="17"/>
      <c r="G444" s="18"/>
      <c r="H444" s="19"/>
      <c r="I444" s="20" t="str">
        <f>IF(G444="","",G444*IF(H444="",Einstellungen!$B$6,H444))</f>
        <v/>
      </c>
      <c r="J444" s="20" t="str">
        <f t="shared" si="19"/>
        <v/>
      </c>
      <c r="K444" s="13"/>
      <c r="L444" s="13"/>
      <c r="M444" s="12" t="str">
        <f t="shared" si="20"/>
        <v/>
      </c>
    </row>
    <row r="445" spans="1:13" x14ac:dyDescent="0.25">
      <c r="A445" s="12" t="str">
        <f t="shared" si="18"/>
        <v/>
      </c>
      <c r="B445" s="13"/>
      <c r="C445" s="14"/>
      <c r="D445" s="15"/>
      <c r="E445" s="16"/>
      <c r="F445" s="17"/>
      <c r="G445" s="18"/>
      <c r="H445" s="19"/>
      <c r="I445" s="20" t="str">
        <f>IF(G445="","",G445*IF(H445="",Einstellungen!$B$6,H445))</f>
        <v/>
      </c>
      <c r="J445" s="20" t="str">
        <f t="shared" si="19"/>
        <v/>
      </c>
      <c r="K445" s="13"/>
      <c r="L445" s="13"/>
      <c r="M445" s="12" t="str">
        <f t="shared" si="20"/>
        <v/>
      </c>
    </row>
    <row r="446" spans="1:13" x14ac:dyDescent="0.25">
      <c r="A446" s="12" t="str">
        <f t="shared" si="18"/>
        <v/>
      </c>
      <c r="B446" s="13"/>
      <c r="C446" s="14"/>
      <c r="D446" s="15"/>
      <c r="E446" s="16"/>
      <c r="F446" s="17"/>
      <c r="G446" s="18"/>
      <c r="H446" s="19"/>
      <c r="I446" s="20" t="str">
        <f>IF(G446="","",G446*IF(H446="",Einstellungen!$B$6,H446))</f>
        <v/>
      </c>
      <c r="J446" s="20" t="str">
        <f t="shared" si="19"/>
        <v/>
      </c>
      <c r="K446" s="13"/>
      <c r="L446" s="13"/>
      <c r="M446" s="12" t="str">
        <f t="shared" si="20"/>
        <v/>
      </c>
    </row>
    <row r="447" spans="1:13" x14ac:dyDescent="0.25">
      <c r="A447" s="12" t="str">
        <f t="shared" si="18"/>
        <v/>
      </c>
      <c r="B447" s="13"/>
      <c r="C447" s="14"/>
      <c r="D447" s="15"/>
      <c r="E447" s="16"/>
      <c r="F447" s="17"/>
      <c r="G447" s="18"/>
      <c r="H447" s="19"/>
      <c r="I447" s="20" t="str">
        <f>IF(G447="","",G447*IF(H447="",Einstellungen!$B$6,H447))</f>
        <v/>
      </c>
      <c r="J447" s="20" t="str">
        <f t="shared" si="19"/>
        <v/>
      </c>
      <c r="K447" s="13"/>
      <c r="L447" s="13"/>
      <c r="M447" s="12" t="str">
        <f t="shared" si="20"/>
        <v/>
      </c>
    </row>
    <row r="448" spans="1:13" x14ac:dyDescent="0.25">
      <c r="A448" s="12" t="str">
        <f t="shared" si="18"/>
        <v/>
      </c>
      <c r="B448" s="13"/>
      <c r="C448" s="14"/>
      <c r="D448" s="15"/>
      <c r="E448" s="16"/>
      <c r="F448" s="17"/>
      <c r="G448" s="18"/>
      <c r="H448" s="19"/>
      <c r="I448" s="20" t="str">
        <f>IF(G448="","",G448*IF(H448="",Einstellungen!$B$6,H448))</f>
        <v/>
      </c>
      <c r="J448" s="20" t="str">
        <f t="shared" si="19"/>
        <v/>
      </c>
      <c r="K448" s="13"/>
      <c r="L448" s="13"/>
      <c r="M448" s="12" t="str">
        <f t="shared" si="20"/>
        <v/>
      </c>
    </row>
    <row r="449" spans="1:13" x14ac:dyDescent="0.25">
      <c r="A449" s="12" t="str">
        <f t="shared" si="18"/>
        <v/>
      </c>
      <c r="B449" s="13"/>
      <c r="C449" s="14"/>
      <c r="D449" s="15"/>
      <c r="E449" s="16"/>
      <c r="F449" s="17"/>
      <c r="G449" s="18"/>
      <c r="H449" s="19"/>
      <c r="I449" s="20" t="str">
        <f>IF(G449="","",G449*IF(H449="",Einstellungen!$B$6,H449))</f>
        <v/>
      </c>
      <c r="J449" s="20" t="str">
        <f t="shared" si="19"/>
        <v/>
      </c>
      <c r="K449" s="13"/>
      <c r="L449" s="13"/>
      <c r="M449" s="12" t="str">
        <f t="shared" si="20"/>
        <v/>
      </c>
    </row>
    <row r="450" spans="1:13" x14ac:dyDescent="0.25">
      <c r="A450" s="12" t="str">
        <f t="shared" si="18"/>
        <v/>
      </c>
      <c r="B450" s="13"/>
      <c r="C450" s="14"/>
      <c r="D450" s="15"/>
      <c r="E450" s="16"/>
      <c r="F450" s="17"/>
      <c r="G450" s="18"/>
      <c r="H450" s="19"/>
      <c r="I450" s="20" t="str">
        <f>IF(G450="","",G450*IF(H450="",Einstellungen!$B$6,H450))</f>
        <v/>
      </c>
      <c r="J450" s="20" t="str">
        <f t="shared" si="19"/>
        <v/>
      </c>
      <c r="K450" s="13"/>
      <c r="L450" s="13"/>
      <c r="M450" s="12" t="str">
        <f t="shared" si="20"/>
        <v/>
      </c>
    </row>
    <row r="451" spans="1:13" x14ac:dyDescent="0.25">
      <c r="A451" s="12" t="str">
        <f t="shared" si="18"/>
        <v/>
      </c>
      <c r="B451" s="13"/>
      <c r="C451" s="14"/>
      <c r="D451" s="15"/>
      <c r="E451" s="16"/>
      <c r="F451" s="17"/>
      <c r="G451" s="18"/>
      <c r="H451" s="19"/>
      <c r="I451" s="20" t="str">
        <f>IF(G451="","",G451*IF(H451="",Einstellungen!$B$6,H451))</f>
        <v/>
      </c>
      <c r="J451" s="20" t="str">
        <f t="shared" si="19"/>
        <v/>
      </c>
      <c r="K451" s="13"/>
      <c r="L451" s="13"/>
      <c r="M451" s="12" t="str">
        <f t="shared" si="20"/>
        <v/>
      </c>
    </row>
    <row r="452" spans="1:13" x14ac:dyDescent="0.25">
      <c r="A452" s="12" t="str">
        <f t="shared" si="18"/>
        <v/>
      </c>
      <c r="B452" s="13"/>
      <c r="C452" s="14"/>
      <c r="D452" s="15"/>
      <c r="E452" s="16"/>
      <c r="F452" s="17"/>
      <c r="G452" s="18"/>
      <c r="H452" s="19"/>
      <c r="I452" s="20" t="str">
        <f>IF(G452="","",G452*IF(H452="",Einstellungen!$B$6,H452))</f>
        <v/>
      </c>
      <c r="J452" s="20" t="str">
        <f t="shared" si="19"/>
        <v/>
      </c>
      <c r="K452" s="13"/>
      <c r="L452" s="13"/>
      <c r="M452" s="12" t="str">
        <f t="shared" si="20"/>
        <v/>
      </c>
    </row>
    <row r="453" spans="1:13" x14ac:dyDescent="0.25">
      <c r="A453" s="12" t="str">
        <f t="shared" si="18"/>
        <v/>
      </c>
      <c r="B453" s="13"/>
      <c r="C453" s="14"/>
      <c r="D453" s="15"/>
      <c r="E453" s="16"/>
      <c r="F453" s="17"/>
      <c r="G453" s="18"/>
      <c r="H453" s="19"/>
      <c r="I453" s="20" t="str">
        <f>IF(G453="","",G453*IF(H453="",Einstellungen!$B$6,H453))</f>
        <v/>
      </c>
      <c r="J453" s="20" t="str">
        <f t="shared" si="19"/>
        <v/>
      </c>
      <c r="K453" s="13"/>
      <c r="L453" s="13"/>
      <c r="M453" s="12" t="str">
        <f t="shared" si="20"/>
        <v/>
      </c>
    </row>
    <row r="454" spans="1:13" x14ac:dyDescent="0.25">
      <c r="A454" s="12" t="str">
        <f t="shared" si="18"/>
        <v/>
      </c>
      <c r="B454" s="13"/>
      <c r="C454" s="14"/>
      <c r="D454" s="15"/>
      <c r="E454" s="16"/>
      <c r="F454" s="17"/>
      <c r="G454" s="18"/>
      <c r="H454" s="19"/>
      <c r="I454" s="20" t="str">
        <f>IF(G454="","",G454*IF(H454="",Einstellungen!$B$6,H454))</f>
        <v/>
      </c>
      <c r="J454" s="20" t="str">
        <f t="shared" si="19"/>
        <v/>
      </c>
      <c r="K454" s="13"/>
      <c r="L454" s="13"/>
      <c r="M454" s="12" t="str">
        <f t="shared" si="20"/>
        <v/>
      </c>
    </row>
    <row r="455" spans="1:13" x14ac:dyDescent="0.25">
      <c r="A455" s="12" t="str">
        <f t="shared" si="18"/>
        <v/>
      </c>
      <c r="B455" s="13"/>
      <c r="C455" s="14"/>
      <c r="D455" s="15"/>
      <c r="E455" s="16"/>
      <c r="F455" s="17"/>
      <c r="G455" s="18"/>
      <c r="H455" s="19"/>
      <c r="I455" s="20" t="str">
        <f>IF(G455="","",G455*IF(H455="",Einstellungen!$B$6,H455))</f>
        <v/>
      </c>
      <c r="J455" s="20" t="str">
        <f t="shared" si="19"/>
        <v/>
      </c>
      <c r="K455" s="13"/>
      <c r="L455" s="13"/>
      <c r="M455" s="12" t="str">
        <f t="shared" si="20"/>
        <v/>
      </c>
    </row>
    <row r="456" spans="1:13" x14ac:dyDescent="0.25">
      <c r="A456" s="12" t="str">
        <f t="shared" ref="A456:A507" si="21">IF(OR(B456&lt;&gt;"",C456&lt;&gt;""),ROW()-7,"")</f>
        <v/>
      </c>
      <c r="B456" s="13"/>
      <c r="C456" s="14"/>
      <c r="D456" s="15"/>
      <c r="E456" s="16"/>
      <c r="F456" s="17"/>
      <c r="G456" s="18"/>
      <c r="H456" s="19"/>
      <c r="I456" s="20" t="str">
        <f>IF(G456="","",G456*IF(H456="",Einstellungen!$B$6,H456))</f>
        <v/>
      </c>
      <c r="J456" s="20" t="str">
        <f t="shared" ref="J456:J507" si="22">IF(AND(E456="",I456=""),"",N(E456)+N(I456))</f>
        <v/>
      </c>
      <c r="K456" s="13"/>
      <c r="L456" s="13"/>
      <c r="M456" s="12" t="str">
        <f t="shared" ref="M456:M507" si="23">IF(J456="","",IF(L456&lt;&gt;"","erstattet",IF(K456&lt;&gt;"","eingereicht","offen")))</f>
        <v/>
      </c>
    </row>
    <row r="457" spans="1:13" x14ac:dyDescent="0.25">
      <c r="A457" s="12" t="str">
        <f t="shared" si="21"/>
        <v/>
      </c>
      <c r="B457" s="13"/>
      <c r="C457" s="14"/>
      <c r="D457" s="15"/>
      <c r="E457" s="16"/>
      <c r="F457" s="17"/>
      <c r="G457" s="18"/>
      <c r="H457" s="19"/>
      <c r="I457" s="20" t="str">
        <f>IF(G457="","",G457*IF(H457="",Einstellungen!$B$6,H457))</f>
        <v/>
      </c>
      <c r="J457" s="20" t="str">
        <f t="shared" si="22"/>
        <v/>
      </c>
      <c r="K457" s="13"/>
      <c r="L457" s="13"/>
      <c r="M457" s="12" t="str">
        <f t="shared" si="23"/>
        <v/>
      </c>
    </row>
    <row r="458" spans="1:13" x14ac:dyDescent="0.25">
      <c r="A458" s="12" t="str">
        <f t="shared" si="21"/>
        <v/>
      </c>
      <c r="B458" s="13"/>
      <c r="C458" s="14"/>
      <c r="D458" s="15"/>
      <c r="E458" s="16"/>
      <c r="F458" s="17"/>
      <c r="G458" s="18"/>
      <c r="H458" s="19"/>
      <c r="I458" s="20" t="str">
        <f>IF(G458="","",G458*IF(H458="",Einstellungen!$B$6,H458))</f>
        <v/>
      </c>
      <c r="J458" s="20" t="str">
        <f t="shared" si="22"/>
        <v/>
      </c>
      <c r="K458" s="13"/>
      <c r="L458" s="13"/>
      <c r="M458" s="12" t="str">
        <f t="shared" si="23"/>
        <v/>
      </c>
    </row>
    <row r="459" spans="1:13" x14ac:dyDescent="0.25">
      <c r="A459" s="12" t="str">
        <f t="shared" si="21"/>
        <v/>
      </c>
      <c r="B459" s="13"/>
      <c r="C459" s="14"/>
      <c r="D459" s="15"/>
      <c r="E459" s="16"/>
      <c r="F459" s="17"/>
      <c r="G459" s="18"/>
      <c r="H459" s="19"/>
      <c r="I459" s="20" t="str">
        <f>IF(G459="","",G459*IF(H459="",Einstellungen!$B$6,H459))</f>
        <v/>
      </c>
      <c r="J459" s="20" t="str">
        <f t="shared" si="22"/>
        <v/>
      </c>
      <c r="K459" s="13"/>
      <c r="L459" s="13"/>
      <c r="M459" s="12" t="str">
        <f t="shared" si="23"/>
        <v/>
      </c>
    </row>
    <row r="460" spans="1:13" x14ac:dyDescent="0.25">
      <c r="A460" s="12" t="str">
        <f t="shared" si="21"/>
        <v/>
      </c>
      <c r="B460" s="13"/>
      <c r="C460" s="14"/>
      <c r="D460" s="15"/>
      <c r="E460" s="16"/>
      <c r="F460" s="17"/>
      <c r="G460" s="18"/>
      <c r="H460" s="19"/>
      <c r="I460" s="20" t="str">
        <f>IF(G460="","",G460*IF(H460="",Einstellungen!$B$6,H460))</f>
        <v/>
      </c>
      <c r="J460" s="20" t="str">
        <f t="shared" si="22"/>
        <v/>
      </c>
      <c r="K460" s="13"/>
      <c r="L460" s="13"/>
      <c r="M460" s="12" t="str">
        <f t="shared" si="23"/>
        <v/>
      </c>
    </row>
    <row r="461" spans="1:13" x14ac:dyDescent="0.25">
      <c r="A461" s="12" t="str">
        <f t="shared" si="21"/>
        <v/>
      </c>
      <c r="B461" s="13"/>
      <c r="C461" s="14"/>
      <c r="D461" s="15"/>
      <c r="E461" s="16"/>
      <c r="F461" s="17"/>
      <c r="G461" s="18"/>
      <c r="H461" s="19"/>
      <c r="I461" s="20" t="str">
        <f>IF(G461="","",G461*IF(H461="",Einstellungen!$B$6,H461))</f>
        <v/>
      </c>
      <c r="J461" s="20" t="str">
        <f t="shared" si="22"/>
        <v/>
      </c>
      <c r="K461" s="13"/>
      <c r="L461" s="13"/>
      <c r="M461" s="12" t="str">
        <f t="shared" si="23"/>
        <v/>
      </c>
    </row>
    <row r="462" spans="1:13" x14ac:dyDescent="0.25">
      <c r="A462" s="12" t="str">
        <f t="shared" si="21"/>
        <v/>
      </c>
      <c r="B462" s="13"/>
      <c r="C462" s="14"/>
      <c r="D462" s="15"/>
      <c r="E462" s="16"/>
      <c r="F462" s="17"/>
      <c r="G462" s="18"/>
      <c r="H462" s="19"/>
      <c r="I462" s="20" t="str">
        <f>IF(G462="","",G462*IF(H462="",Einstellungen!$B$6,H462))</f>
        <v/>
      </c>
      <c r="J462" s="20" t="str">
        <f t="shared" si="22"/>
        <v/>
      </c>
      <c r="K462" s="13"/>
      <c r="L462" s="13"/>
      <c r="M462" s="12" t="str">
        <f t="shared" si="23"/>
        <v/>
      </c>
    </row>
    <row r="463" spans="1:13" x14ac:dyDescent="0.25">
      <c r="A463" s="12" t="str">
        <f t="shared" si="21"/>
        <v/>
      </c>
      <c r="B463" s="13"/>
      <c r="C463" s="14"/>
      <c r="D463" s="15"/>
      <c r="E463" s="16"/>
      <c r="F463" s="17"/>
      <c r="G463" s="18"/>
      <c r="H463" s="19"/>
      <c r="I463" s="20" t="str">
        <f>IF(G463="","",G463*IF(H463="",Einstellungen!$B$6,H463))</f>
        <v/>
      </c>
      <c r="J463" s="20" t="str">
        <f t="shared" si="22"/>
        <v/>
      </c>
      <c r="K463" s="13"/>
      <c r="L463" s="13"/>
      <c r="M463" s="12" t="str">
        <f t="shared" si="23"/>
        <v/>
      </c>
    </row>
    <row r="464" spans="1:13" x14ac:dyDescent="0.25">
      <c r="A464" s="12" t="str">
        <f t="shared" si="21"/>
        <v/>
      </c>
      <c r="B464" s="13"/>
      <c r="C464" s="14"/>
      <c r="D464" s="15"/>
      <c r="E464" s="16"/>
      <c r="F464" s="17"/>
      <c r="G464" s="18"/>
      <c r="H464" s="19"/>
      <c r="I464" s="20" t="str">
        <f>IF(G464="","",G464*IF(H464="",Einstellungen!$B$6,H464))</f>
        <v/>
      </c>
      <c r="J464" s="20" t="str">
        <f t="shared" si="22"/>
        <v/>
      </c>
      <c r="K464" s="13"/>
      <c r="L464" s="13"/>
      <c r="M464" s="12" t="str">
        <f t="shared" si="23"/>
        <v/>
      </c>
    </row>
    <row r="465" spans="1:13" x14ac:dyDescent="0.25">
      <c r="A465" s="12" t="str">
        <f t="shared" si="21"/>
        <v/>
      </c>
      <c r="B465" s="13"/>
      <c r="C465" s="14"/>
      <c r="D465" s="15"/>
      <c r="E465" s="16"/>
      <c r="F465" s="17"/>
      <c r="G465" s="18"/>
      <c r="H465" s="19"/>
      <c r="I465" s="20" t="str">
        <f>IF(G465="","",G465*IF(H465="",Einstellungen!$B$6,H465))</f>
        <v/>
      </c>
      <c r="J465" s="20" t="str">
        <f t="shared" si="22"/>
        <v/>
      </c>
      <c r="K465" s="13"/>
      <c r="L465" s="13"/>
      <c r="M465" s="12" t="str">
        <f t="shared" si="23"/>
        <v/>
      </c>
    </row>
    <row r="466" spans="1:13" x14ac:dyDescent="0.25">
      <c r="A466" s="12" t="str">
        <f t="shared" si="21"/>
        <v/>
      </c>
      <c r="B466" s="13"/>
      <c r="C466" s="14"/>
      <c r="D466" s="15"/>
      <c r="E466" s="16"/>
      <c r="F466" s="17"/>
      <c r="G466" s="18"/>
      <c r="H466" s="19"/>
      <c r="I466" s="20" t="str">
        <f>IF(G466="","",G466*IF(H466="",Einstellungen!$B$6,H466))</f>
        <v/>
      </c>
      <c r="J466" s="20" t="str">
        <f t="shared" si="22"/>
        <v/>
      </c>
      <c r="K466" s="13"/>
      <c r="L466" s="13"/>
      <c r="M466" s="12" t="str">
        <f t="shared" si="23"/>
        <v/>
      </c>
    </row>
    <row r="467" spans="1:13" x14ac:dyDescent="0.25">
      <c r="A467" s="12" t="str">
        <f t="shared" si="21"/>
        <v/>
      </c>
      <c r="B467" s="13"/>
      <c r="C467" s="14"/>
      <c r="D467" s="15"/>
      <c r="E467" s="16"/>
      <c r="F467" s="17"/>
      <c r="G467" s="18"/>
      <c r="H467" s="19"/>
      <c r="I467" s="20" t="str">
        <f>IF(G467="","",G467*IF(H467="",Einstellungen!$B$6,H467))</f>
        <v/>
      </c>
      <c r="J467" s="20" t="str">
        <f t="shared" si="22"/>
        <v/>
      </c>
      <c r="K467" s="13"/>
      <c r="L467" s="13"/>
      <c r="M467" s="12" t="str">
        <f t="shared" si="23"/>
        <v/>
      </c>
    </row>
    <row r="468" spans="1:13" x14ac:dyDescent="0.25">
      <c r="A468" s="12" t="str">
        <f t="shared" si="21"/>
        <v/>
      </c>
      <c r="B468" s="13"/>
      <c r="C468" s="14"/>
      <c r="D468" s="15"/>
      <c r="E468" s="16"/>
      <c r="F468" s="17"/>
      <c r="G468" s="18"/>
      <c r="H468" s="19"/>
      <c r="I468" s="20" t="str">
        <f>IF(G468="","",G468*IF(H468="",Einstellungen!$B$6,H468))</f>
        <v/>
      </c>
      <c r="J468" s="20" t="str">
        <f t="shared" si="22"/>
        <v/>
      </c>
      <c r="K468" s="13"/>
      <c r="L468" s="13"/>
      <c r="M468" s="12" t="str">
        <f t="shared" si="23"/>
        <v/>
      </c>
    </row>
    <row r="469" spans="1:13" x14ac:dyDescent="0.25">
      <c r="A469" s="12" t="str">
        <f t="shared" si="21"/>
        <v/>
      </c>
      <c r="B469" s="13"/>
      <c r="C469" s="14"/>
      <c r="D469" s="15"/>
      <c r="E469" s="16"/>
      <c r="F469" s="17"/>
      <c r="G469" s="18"/>
      <c r="H469" s="19"/>
      <c r="I469" s="20" t="str">
        <f>IF(G469="","",G469*IF(H469="",Einstellungen!$B$6,H469))</f>
        <v/>
      </c>
      <c r="J469" s="20" t="str">
        <f t="shared" si="22"/>
        <v/>
      </c>
      <c r="K469" s="13"/>
      <c r="L469" s="13"/>
      <c r="M469" s="12" t="str">
        <f t="shared" si="23"/>
        <v/>
      </c>
    </row>
    <row r="470" spans="1:13" x14ac:dyDescent="0.25">
      <c r="A470" s="12" t="str">
        <f t="shared" si="21"/>
        <v/>
      </c>
      <c r="B470" s="13"/>
      <c r="C470" s="14"/>
      <c r="D470" s="15"/>
      <c r="E470" s="16"/>
      <c r="F470" s="17"/>
      <c r="G470" s="18"/>
      <c r="H470" s="19"/>
      <c r="I470" s="20" t="str">
        <f>IF(G470="","",G470*IF(H470="",Einstellungen!$B$6,H470))</f>
        <v/>
      </c>
      <c r="J470" s="20" t="str">
        <f t="shared" si="22"/>
        <v/>
      </c>
      <c r="K470" s="13"/>
      <c r="L470" s="13"/>
      <c r="M470" s="12" t="str">
        <f t="shared" si="23"/>
        <v/>
      </c>
    </row>
    <row r="471" spans="1:13" x14ac:dyDescent="0.25">
      <c r="A471" s="12" t="str">
        <f t="shared" si="21"/>
        <v/>
      </c>
      <c r="B471" s="13"/>
      <c r="C471" s="14"/>
      <c r="D471" s="15"/>
      <c r="E471" s="16"/>
      <c r="F471" s="17"/>
      <c r="G471" s="18"/>
      <c r="H471" s="19"/>
      <c r="I471" s="20" t="str">
        <f>IF(G471="","",G471*IF(H471="",Einstellungen!$B$6,H471))</f>
        <v/>
      </c>
      <c r="J471" s="20" t="str">
        <f t="shared" si="22"/>
        <v/>
      </c>
      <c r="K471" s="13"/>
      <c r="L471" s="13"/>
      <c r="M471" s="12" t="str">
        <f t="shared" si="23"/>
        <v/>
      </c>
    </row>
    <row r="472" spans="1:13" x14ac:dyDescent="0.25">
      <c r="A472" s="12" t="str">
        <f t="shared" si="21"/>
        <v/>
      </c>
      <c r="B472" s="13"/>
      <c r="C472" s="14"/>
      <c r="D472" s="15"/>
      <c r="E472" s="16"/>
      <c r="F472" s="17"/>
      <c r="G472" s="18"/>
      <c r="H472" s="19"/>
      <c r="I472" s="20" t="str">
        <f>IF(G472="","",G472*IF(H472="",Einstellungen!$B$6,H472))</f>
        <v/>
      </c>
      <c r="J472" s="20" t="str">
        <f t="shared" si="22"/>
        <v/>
      </c>
      <c r="K472" s="13"/>
      <c r="L472" s="13"/>
      <c r="M472" s="12" t="str">
        <f t="shared" si="23"/>
        <v/>
      </c>
    </row>
    <row r="473" spans="1:13" x14ac:dyDescent="0.25">
      <c r="A473" s="12" t="str">
        <f t="shared" si="21"/>
        <v/>
      </c>
      <c r="B473" s="13"/>
      <c r="C473" s="14"/>
      <c r="D473" s="15"/>
      <c r="E473" s="16"/>
      <c r="F473" s="17"/>
      <c r="G473" s="18"/>
      <c r="H473" s="19"/>
      <c r="I473" s="20" t="str">
        <f>IF(G473="","",G473*IF(H473="",Einstellungen!$B$6,H473))</f>
        <v/>
      </c>
      <c r="J473" s="20" t="str">
        <f t="shared" si="22"/>
        <v/>
      </c>
      <c r="K473" s="13"/>
      <c r="L473" s="13"/>
      <c r="M473" s="12" t="str">
        <f t="shared" si="23"/>
        <v/>
      </c>
    </row>
    <row r="474" spans="1:13" x14ac:dyDescent="0.25">
      <c r="A474" s="12" t="str">
        <f t="shared" si="21"/>
        <v/>
      </c>
      <c r="B474" s="13"/>
      <c r="C474" s="14"/>
      <c r="D474" s="15"/>
      <c r="E474" s="16"/>
      <c r="F474" s="17"/>
      <c r="G474" s="18"/>
      <c r="H474" s="19"/>
      <c r="I474" s="20" t="str">
        <f>IF(G474="","",G474*IF(H474="",Einstellungen!$B$6,H474))</f>
        <v/>
      </c>
      <c r="J474" s="20" t="str">
        <f t="shared" si="22"/>
        <v/>
      </c>
      <c r="K474" s="13"/>
      <c r="L474" s="13"/>
      <c r="M474" s="12" t="str">
        <f t="shared" si="23"/>
        <v/>
      </c>
    </row>
    <row r="475" spans="1:13" x14ac:dyDescent="0.25">
      <c r="A475" s="12" t="str">
        <f t="shared" si="21"/>
        <v/>
      </c>
      <c r="B475" s="13"/>
      <c r="C475" s="14"/>
      <c r="D475" s="15"/>
      <c r="E475" s="16"/>
      <c r="F475" s="17"/>
      <c r="G475" s="18"/>
      <c r="H475" s="19"/>
      <c r="I475" s="20" t="str">
        <f>IF(G475="","",G475*IF(H475="",Einstellungen!$B$6,H475))</f>
        <v/>
      </c>
      <c r="J475" s="20" t="str">
        <f t="shared" si="22"/>
        <v/>
      </c>
      <c r="K475" s="13"/>
      <c r="L475" s="13"/>
      <c r="M475" s="12" t="str">
        <f t="shared" si="23"/>
        <v/>
      </c>
    </row>
    <row r="476" spans="1:13" x14ac:dyDescent="0.25">
      <c r="A476" s="12" t="str">
        <f t="shared" si="21"/>
        <v/>
      </c>
      <c r="B476" s="13"/>
      <c r="C476" s="14"/>
      <c r="D476" s="15"/>
      <c r="E476" s="16"/>
      <c r="F476" s="17"/>
      <c r="G476" s="18"/>
      <c r="H476" s="19"/>
      <c r="I476" s="20" t="str">
        <f>IF(G476="","",G476*IF(H476="",Einstellungen!$B$6,H476))</f>
        <v/>
      </c>
      <c r="J476" s="20" t="str">
        <f t="shared" si="22"/>
        <v/>
      </c>
      <c r="K476" s="13"/>
      <c r="L476" s="13"/>
      <c r="M476" s="12" t="str">
        <f t="shared" si="23"/>
        <v/>
      </c>
    </row>
    <row r="477" spans="1:13" x14ac:dyDescent="0.25">
      <c r="A477" s="12" t="str">
        <f t="shared" si="21"/>
        <v/>
      </c>
      <c r="B477" s="13"/>
      <c r="C477" s="14"/>
      <c r="D477" s="15"/>
      <c r="E477" s="16"/>
      <c r="F477" s="17"/>
      <c r="G477" s="18"/>
      <c r="H477" s="19"/>
      <c r="I477" s="20" t="str">
        <f>IF(G477="","",G477*IF(H477="",Einstellungen!$B$6,H477))</f>
        <v/>
      </c>
      <c r="J477" s="20" t="str">
        <f t="shared" si="22"/>
        <v/>
      </c>
      <c r="K477" s="13"/>
      <c r="L477" s="13"/>
      <c r="M477" s="12" t="str">
        <f t="shared" si="23"/>
        <v/>
      </c>
    </row>
    <row r="478" spans="1:13" x14ac:dyDescent="0.25">
      <c r="A478" s="12" t="str">
        <f t="shared" si="21"/>
        <v/>
      </c>
      <c r="B478" s="13"/>
      <c r="C478" s="14"/>
      <c r="D478" s="15"/>
      <c r="E478" s="16"/>
      <c r="F478" s="17"/>
      <c r="G478" s="18"/>
      <c r="H478" s="19"/>
      <c r="I478" s="20" t="str">
        <f>IF(G478="","",G478*IF(H478="",Einstellungen!$B$6,H478))</f>
        <v/>
      </c>
      <c r="J478" s="20" t="str">
        <f t="shared" si="22"/>
        <v/>
      </c>
      <c r="K478" s="13"/>
      <c r="L478" s="13"/>
      <c r="M478" s="12" t="str">
        <f t="shared" si="23"/>
        <v/>
      </c>
    </row>
    <row r="479" spans="1:13" x14ac:dyDescent="0.25">
      <c r="A479" s="12" t="str">
        <f t="shared" si="21"/>
        <v/>
      </c>
      <c r="B479" s="13"/>
      <c r="C479" s="14"/>
      <c r="D479" s="15"/>
      <c r="E479" s="16"/>
      <c r="F479" s="17"/>
      <c r="G479" s="18"/>
      <c r="H479" s="19"/>
      <c r="I479" s="20" t="str">
        <f>IF(G479="","",G479*IF(H479="",Einstellungen!$B$6,H479))</f>
        <v/>
      </c>
      <c r="J479" s="20" t="str">
        <f t="shared" si="22"/>
        <v/>
      </c>
      <c r="K479" s="13"/>
      <c r="L479" s="13"/>
      <c r="M479" s="12" t="str">
        <f t="shared" si="23"/>
        <v/>
      </c>
    </row>
    <row r="480" spans="1:13" x14ac:dyDescent="0.25">
      <c r="A480" s="12" t="str">
        <f t="shared" si="21"/>
        <v/>
      </c>
      <c r="B480" s="13"/>
      <c r="C480" s="14"/>
      <c r="D480" s="15"/>
      <c r="E480" s="16"/>
      <c r="F480" s="17"/>
      <c r="G480" s="18"/>
      <c r="H480" s="19"/>
      <c r="I480" s="20" t="str">
        <f>IF(G480="","",G480*IF(H480="",Einstellungen!$B$6,H480))</f>
        <v/>
      </c>
      <c r="J480" s="20" t="str">
        <f t="shared" si="22"/>
        <v/>
      </c>
      <c r="K480" s="13"/>
      <c r="L480" s="13"/>
      <c r="M480" s="12" t="str">
        <f t="shared" si="23"/>
        <v/>
      </c>
    </row>
    <row r="481" spans="1:13" x14ac:dyDescent="0.25">
      <c r="A481" s="12" t="str">
        <f t="shared" si="21"/>
        <v/>
      </c>
      <c r="B481" s="13"/>
      <c r="C481" s="14"/>
      <c r="D481" s="15"/>
      <c r="E481" s="16"/>
      <c r="F481" s="17"/>
      <c r="G481" s="18"/>
      <c r="H481" s="19"/>
      <c r="I481" s="20" t="str">
        <f>IF(G481="","",G481*IF(H481="",Einstellungen!$B$6,H481))</f>
        <v/>
      </c>
      <c r="J481" s="20" t="str">
        <f t="shared" si="22"/>
        <v/>
      </c>
      <c r="K481" s="13"/>
      <c r="L481" s="13"/>
      <c r="M481" s="12" t="str">
        <f t="shared" si="23"/>
        <v/>
      </c>
    </row>
    <row r="482" spans="1:13" x14ac:dyDescent="0.25">
      <c r="A482" s="12" t="str">
        <f t="shared" si="21"/>
        <v/>
      </c>
      <c r="B482" s="13"/>
      <c r="C482" s="14"/>
      <c r="D482" s="15"/>
      <c r="E482" s="16"/>
      <c r="F482" s="17"/>
      <c r="G482" s="18"/>
      <c r="H482" s="19"/>
      <c r="I482" s="20" t="str">
        <f>IF(G482="","",G482*IF(H482="",Einstellungen!$B$6,H482))</f>
        <v/>
      </c>
      <c r="J482" s="20" t="str">
        <f t="shared" si="22"/>
        <v/>
      </c>
      <c r="K482" s="13"/>
      <c r="L482" s="13"/>
      <c r="M482" s="12" t="str">
        <f t="shared" si="23"/>
        <v/>
      </c>
    </row>
    <row r="483" spans="1:13" x14ac:dyDescent="0.25">
      <c r="A483" s="12" t="str">
        <f t="shared" si="21"/>
        <v/>
      </c>
      <c r="B483" s="13"/>
      <c r="C483" s="14"/>
      <c r="D483" s="15"/>
      <c r="E483" s="16"/>
      <c r="F483" s="17"/>
      <c r="G483" s="18"/>
      <c r="H483" s="19"/>
      <c r="I483" s="20" t="str">
        <f>IF(G483="","",G483*IF(H483="",Einstellungen!$B$6,H483))</f>
        <v/>
      </c>
      <c r="J483" s="20" t="str">
        <f t="shared" si="22"/>
        <v/>
      </c>
      <c r="K483" s="13"/>
      <c r="L483" s="13"/>
      <c r="M483" s="12" t="str">
        <f t="shared" si="23"/>
        <v/>
      </c>
    </row>
    <row r="484" spans="1:13" x14ac:dyDescent="0.25">
      <c r="A484" s="12" t="str">
        <f t="shared" si="21"/>
        <v/>
      </c>
      <c r="B484" s="13"/>
      <c r="C484" s="14"/>
      <c r="D484" s="15"/>
      <c r="E484" s="16"/>
      <c r="F484" s="17"/>
      <c r="G484" s="18"/>
      <c r="H484" s="19"/>
      <c r="I484" s="20" t="str">
        <f>IF(G484="","",G484*IF(H484="",Einstellungen!$B$6,H484))</f>
        <v/>
      </c>
      <c r="J484" s="20" t="str">
        <f t="shared" si="22"/>
        <v/>
      </c>
      <c r="K484" s="13"/>
      <c r="L484" s="13"/>
      <c r="M484" s="12" t="str">
        <f t="shared" si="23"/>
        <v/>
      </c>
    </row>
    <row r="485" spans="1:13" x14ac:dyDescent="0.25">
      <c r="A485" s="12" t="str">
        <f t="shared" si="21"/>
        <v/>
      </c>
      <c r="B485" s="13"/>
      <c r="C485" s="14"/>
      <c r="D485" s="15"/>
      <c r="E485" s="16"/>
      <c r="F485" s="17"/>
      <c r="G485" s="18"/>
      <c r="H485" s="19"/>
      <c r="I485" s="20" t="str">
        <f>IF(G485="","",G485*IF(H485="",Einstellungen!$B$6,H485))</f>
        <v/>
      </c>
      <c r="J485" s="20" t="str">
        <f t="shared" si="22"/>
        <v/>
      </c>
      <c r="K485" s="13"/>
      <c r="L485" s="13"/>
      <c r="M485" s="12" t="str">
        <f t="shared" si="23"/>
        <v/>
      </c>
    </row>
    <row r="486" spans="1:13" x14ac:dyDescent="0.25">
      <c r="A486" s="12" t="str">
        <f t="shared" si="21"/>
        <v/>
      </c>
      <c r="B486" s="13"/>
      <c r="C486" s="14"/>
      <c r="D486" s="15"/>
      <c r="E486" s="16"/>
      <c r="F486" s="17"/>
      <c r="G486" s="18"/>
      <c r="H486" s="19"/>
      <c r="I486" s="20" t="str">
        <f>IF(G486="","",G486*IF(H486="",Einstellungen!$B$6,H486))</f>
        <v/>
      </c>
      <c r="J486" s="20" t="str">
        <f t="shared" si="22"/>
        <v/>
      </c>
      <c r="K486" s="13"/>
      <c r="L486" s="13"/>
      <c r="M486" s="12" t="str">
        <f t="shared" si="23"/>
        <v/>
      </c>
    </row>
    <row r="487" spans="1:13" x14ac:dyDescent="0.25">
      <c r="A487" s="12" t="str">
        <f t="shared" si="21"/>
        <v/>
      </c>
      <c r="B487" s="13"/>
      <c r="C487" s="14"/>
      <c r="D487" s="15"/>
      <c r="E487" s="16"/>
      <c r="F487" s="17"/>
      <c r="G487" s="18"/>
      <c r="H487" s="19"/>
      <c r="I487" s="20" t="str">
        <f>IF(G487="","",G487*IF(H487="",Einstellungen!$B$6,H487))</f>
        <v/>
      </c>
      <c r="J487" s="20" t="str">
        <f t="shared" si="22"/>
        <v/>
      </c>
      <c r="K487" s="13"/>
      <c r="L487" s="13"/>
      <c r="M487" s="12" t="str">
        <f t="shared" si="23"/>
        <v/>
      </c>
    </row>
    <row r="488" spans="1:13" x14ac:dyDescent="0.25">
      <c r="A488" s="12" t="str">
        <f t="shared" si="21"/>
        <v/>
      </c>
      <c r="B488" s="13"/>
      <c r="C488" s="14"/>
      <c r="D488" s="15"/>
      <c r="E488" s="16"/>
      <c r="F488" s="17"/>
      <c r="G488" s="18"/>
      <c r="H488" s="19"/>
      <c r="I488" s="20" t="str">
        <f>IF(G488="","",G488*IF(H488="",Einstellungen!$B$6,H488))</f>
        <v/>
      </c>
      <c r="J488" s="20" t="str">
        <f t="shared" si="22"/>
        <v/>
      </c>
      <c r="K488" s="13"/>
      <c r="L488" s="13"/>
      <c r="M488" s="12" t="str">
        <f t="shared" si="23"/>
        <v/>
      </c>
    </row>
    <row r="489" spans="1:13" x14ac:dyDescent="0.25">
      <c r="A489" s="12" t="str">
        <f t="shared" si="21"/>
        <v/>
      </c>
      <c r="B489" s="13"/>
      <c r="C489" s="14"/>
      <c r="D489" s="15"/>
      <c r="E489" s="16"/>
      <c r="F489" s="17"/>
      <c r="G489" s="18"/>
      <c r="H489" s="19"/>
      <c r="I489" s="20" t="str">
        <f>IF(G489="","",G489*IF(H489="",Einstellungen!$B$6,H489))</f>
        <v/>
      </c>
      <c r="J489" s="20" t="str">
        <f t="shared" si="22"/>
        <v/>
      </c>
      <c r="K489" s="13"/>
      <c r="L489" s="13"/>
      <c r="M489" s="12" t="str">
        <f t="shared" si="23"/>
        <v/>
      </c>
    </row>
    <row r="490" spans="1:13" x14ac:dyDescent="0.25">
      <c r="A490" s="12" t="str">
        <f t="shared" si="21"/>
        <v/>
      </c>
      <c r="B490" s="13"/>
      <c r="C490" s="14"/>
      <c r="D490" s="15"/>
      <c r="E490" s="16"/>
      <c r="F490" s="17"/>
      <c r="G490" s="18"/>
      <c r="H490" s="19"/>
      <c r="I490" s="20" t="str">
        <f>IF(G490="","",G490*IF(H490="",Einstellungen!$B$6,H490))</f>
        <v/>
      </c>
      <c r="J490" s="20" t="str">
        <f t="shared" si="22"/>
        <v/>
      </c>
      <c r="K490" s="13"/>
      <c r="L490" s="13"/>
      <c r="M490" s="12" t="str">
        <f t="shared" si="23"/>
        <v/>
      </c>
    </row>
    <row r="491" spans="1:13" x14ac:dyDescent="0.25">
      <c r="A491" s="12" t="str">
        <f t="shared" si="21"/>
        <v/>
      </c>
      <c r="B491" s="13"/>
      <c r="C491" s="14"/>
      <c r="D491" s="15"/>
      <c r="E491" s="16"/>
      <c r="F491" s="17"/>
      <c r="G491" s="18"/>
      <c r="H491" s="19"/>
      <c r="I491" s="20" t="str">
        <f>IF(G491="","",G491*IF(H491="",Einstellungen!$B$6,H491))</f>
        <v/>
      </c>
      <c r="J491" s="20" t="str">
        <f t="shared" si="22"/>
        <v/>
      </c>
      <c r="K491" s="13"/>
      <c r="L491" s="13"/>
      <c r="M491" s="12" t="str">
        <f t="shared" si="23"/>
        <v/>
      </c>
    </row>
    <row r="492" spans="1:13" x14ac:dyDescent="0.25">
      <c r="A492" s="12" t="str">
        <f t="shared" si="21"/>
        <v/>
      </c>
      <c r="B492" s="13"/>
      <c r="C492" s="14"/>
      <c r="D492" s="15"/>
      <c r="E492" s="16"/>
      <c r="F492" s="17"/>
      <c r="G492" s="18"/>
      <c r="H492" s="19"/>
      <c r="I492" s="20" t="str">
        <f>IF(G492="","",G492*IF(H492="",Einstellungen!$B$6,H492))</f>
        <v/>
      </c>
      <c r="J492" s="20" t="str">
        <f t="shared" si="22"/>
        <v/>
      </c>
      <c r="K492" s="13"/>
      <c r="L492" s="13"/>
      <c r="M492" s="12" t="str">
        <f t="shared" si="23"/>
        <v/>
      </c>
    </row>
    <row r="493" spans="1:13" x14ac:dyDescent="0.25">
      <c r="A493" s="12" t="str">
        <f t="shared" si="21"/>
        <v/>
      </c>
      <c r="B493" s="13"/>
      <c r="C493" s="14"/>
      <c r="D493" s="15"/>
      <c r="E493" s="16"/>
      <c r="F493" s="17"/>
      <c r="G493" s="18"/>
      <c r="H493" s="19"/>
      <c r="I493" s="20" t="str">
        <f>IF(G493="","",G493*IF(H493="",Einstellungen!$B$6,H493))</f>
        <v/>
      </c>
      <c r="J493" s="20" t="str">
        <f t="shared" si="22"/>
        <v/>
      </c>
      <c r="K493" s="13"/>
      <c r="L493" s="13"/>
      <c r="M493" s="12" t="str">
        <f t="shared" si="23"/>
        <v/>
      </c>
    </row>
    <row r="494" spans="1:13" x14ac:dyDescent="0.25">
      <c r="A494" s="12" t="str">
        <f t="shared" si="21"/>
        <v/>
      </c>
      <c r="B494" s="13"/>
      <c r="C494" s="14"/>
      <c r="D494" s="15"/>
      <c r="E494" s="16"/>
      <c r="F494" s="17"/>
      <c r="G494" s="18"/>
      <c r="H494" s="19"/>
      <c r="I494" s="20" t="str">
        <f>IF(G494="","",G494*IF(H494="",Einstellungen!$B$6,H494))</f>
        <v/>
      </c>
      <c r="J494" s="20" t="str">
        <f t="shared" si="22"/>
        <v/>
      </c>
      <c r="K494" s="13"/>
      <c r="L494" s="13"/>
      <c r="M494" s="12" t="str">
        <f t="shared" si="23"/>
        <v/>
      </c>
    </row>
    <row r="495" spans="1:13" x14ac:dyDescent="0.25">
      <c r="A495" s="12" t="str">
        <f t="shared" si="21"/>
        <v/>
      </c>
      <c r="B495" s="13"/>
      <c r="C495" s="14"/>
      <c r="D495" s="15"/>
      <c r="E495" s="16"/>
      <c r="F495" s="17"/>
      <c r="G495" s="18"/>
      <c r="H495" s="19"/>
      <c r="I495" s="20" t="str">
        <f>IF(G495="","",G495*IF(H495="",Einstellungen!$B$6,H495))</f>
        <v/>
      </c>
      <c r="J495" s="20" t="str">
        <f t="shared" si="22"/>
        <v/>
      </c>
      <c r="K495" s="13"/>
      <c r="L495" s="13"/>
      <c r="M495" s="12" t="str">
        <f t="shared" si="23"/>
        <v/>
      </c>
    </row>
    <row r="496" spans="1:13" x14ac:dyDescent="0.25">
      <c r="A496" s="12" t="str">
        <f t="shared" si="21"/>
        <v/>
      </c>
      <c r="B496" s="13"/>
      <c r="C496" s="14"/>
      <c r="D496" s="15"/>
      <c r="E496" s="16"/>
      <c r="F496" s="17"/>
      <c r="G496" s="18"/>
      <c r="H496" s="19"/>
      <c r="I496" s="20" t="str">
        <f>IF(G496="","",G496*IF(H496="",Einstellungen!$B$6,H496))</f>
        <v/>
      </c>
      <c r="J496" s="20" t="str">
        <f t="shared" si="22"/>
        <v/>
      </c>
      <c r="K496" s="13"/>
      <c r="L496" s="13"/>
      <c r="M496" s="12" t="str">
        <f t="shared" si="23"/>
        <v/>
      </c>
    </row>
    <row r="497" spans="1:13" x14ac:dyDescent="0.25">
      <c r="A497" s="12" t="str">
        <f t="shared" si="21"/>
        <v/>
      </c>
      <c r="B497" s="13"/>
      <c r="C497" s="14"/>
      <c r="D497" s="15"/>
      <c r="E497" s="16"/>
      <c r="F497" s="17"/>
      <c r="G497" s="18"/>
      <c r="H497" s="19"/>
      <c r="I497" s="20" t="str">
        <f>IF(G497="","",G497*IF(H497="",Einstellungen!$B$6,H497))</f>
        <v/>
      </c>
      <c r="J497" s="20" t="str">
        <f t="shared" si="22"/>
        <v/>
      </c>
      <c r="K497" s="13"/>
      <c r="L497" s="13"/>
      <c r="M497" s="12" t="str">
        <f t="shared" si="23"/>
        <v/>
      </c>
    </row>
    <row r="498" spans="1:13" x14ac:dyDescent="0.25">
      <c r="A498" s="12" t="str">
        <f t="shared" si="21"/>
        <v/>
      </c>
      <c r="B498" s="13"/>
      <c r="C498" s="14"/>
      <c r="D498" s="15"/>
      <c r="E498" s="16"/>
      <c r="F498" s="17"/>
      <c r="G498" s="18"/>
      <c r="H498" s="19"/>
      <c r="I498" s="20" t="str">
        <f>IF(G498="","",G498*IF(H498="",Einstellungen!$B$6,H498))</f>
        <v/>
      </c>
      <c r="J498" s="20" t="str">
        <f t="shared" si="22"/>
        <v/>
      </c>
      <c r="K498" s="13"/>
      <c r="L498" s="13"/>
      <c r="M498" s="12" t="str">
        <f t="shared" si="23"/>
        <v/>
      </c>
    </row>
    <row r="499" spans="1:13" x14ac:dyDescent="0.25">
      <c r="A499" s="12" t="str">
        <f t="shared" si="21"/>
        <v/>
      </c>
      <c r="B499" s="13"/>
      <c r="C499" s="14"/>
      <c r="D499" s="15"/>
      <c r="E499" s="16"/>
      <c r="F499" s="17"/>
      <c r="G499" s="18"/>
      <c r="H499" s="19"/>
      <c r="I499" s="20" t="str">
        <f>IF(G499="","",G499*IF(H499="",Einstellungen!$B$6,H499))</f>
        <v/>
      </c>
      <c r="J499" s="20" t="str">
        <f t="shared" si="22"/>
        <v/>
      </c>
      <c r="K499" s="13"/>
      <c r="L499" s="13"/>
      <c r="M499" s="12" t="str">
        <f t="shared" si="23"/>
        <v/>
      </c>
    </row>
    <row r="500" spans="1:13" x14ac:dyDescent="0.25">
      <c r="A500" s="12" t="str">
        <f t="shared" si="21"/>
        <v/>
      </c>
      <c r="B500" s="13"/>
      <c r="C500" s="14"/>
      <c r="D500" s="15"/>
      <c r="E500" s="16"/>
      <c r="F500" s="17"/>
      <c r="G500" s="18"/>
      <c r="H500" s="19"/>
      <c r="I500" s="20" t="str">
        <f>IF(G500="","",G500*IF(H500="",Einstellungen!$B$6,H500))</f>
        <v/>
      </c>
      <c r="J500" s="20" t="str">
        <f t="shared" si="22"/>
        <v/>
      </c>
      <c r="K500" s="13"/>
      <c r="L500" s="13"/>
      <c r="M500" s="12" t="str">
        <f t="shared" si="23"/>
        <v/>
      </c>
    </row>
    <row r="501" spans="1:13" x14ac:dyDescent="0.25">
      <c r="A501" s="12" t="str">
        <f t="shared" si="21"/>
        <v/>
      </c>
      <c r="B501" s="13"/>
      <c r="C501" s="14"/>
      <c r="D501" s="15"/>
      <c r="E501" s="16"/>
      <c r="F501" s="17"/>
      <c r="G501" s="18"/>
      <c r="H501" s="19"/>
      <c r="I501" s="20" t="str">
        <f>IF(G501="","",G501*IF(H501="",Einstellungen!$B$6,H501))</f>
        <v/>
      </c>
      <c r="J501" s="20" t="str">
        <f t="shared" si="22"/>
        <v/>
      </c>
      <c r="K501" s="13"/>
      <c r="L501" s="13"/>
      <c r="M501" s="12" t="str">
        <f t="shared" si="23"/>
        <v/>
      </c>
    </row>
    <row r="502" spans="1:13" x14ac:dyDescent="0.25">
      <c r="A502" s="12" t="str">
        <f t="shared" si="21"/>
        <v/>
      </c>
      <c r="B502" s="13"/>
      <c r="C502" s="14"/>
      <c r="D502" s="15"/>
      <c r="E502" s="16"/>
      <c r="F502" s="17"/>
      <c r="G502" s="18"/>
      <c r="H502" s="19"/>
      <c r="I502" s="20" t="str">
        <f>IF(G502="","",G502*IF(H502="",Einstellungen!$B$6,H502))</f>
        <v/>
      </c>
      <c r="J502" s="20" t="str">
        <f t="shared" si="22"/>
        <v/>
      </c>
      <c r="K502" s="13"/>
      <c r="L502" s="13"/>
      <c r="M502" s="12" t="str">
        <f t="shared" si="23"/>
        <v/>
      </c>
    </row>
    <row r="503" spans="1:13" x14ac:dyDescent="0.25">
      <c r="A503" s="12" t="str">
        <f t="shared" si="21"/>
        <v/>
      </c>
      <c r="B503" s="13"/>
      <c r="C503" s="14"/>
      <c r="D503" s="15"/>
      <c r="E503" s="16"/>
      <c r="F503" s="17"/>
      <c r="G503" s="18"/>
      <c r="H503" s="19"/>
      <c r="I503" s="20" t="str">
        <f>IF(G503="","",G503*IF(H503="",Einstellungen!$B$6,H503))</f>
        <v/>
      </c>
      <c r="J503" s="20" t="str">
        <f t="shared" si="22"/>
        <v/>
      </c>
      <c r="K503" s="13"/>
      <c r="L503" s="13"/>
      <c r="M503" s="12" t="str">
        <f t="shared" si="23"/>
        <v/>
      </c>
    </row>
    <row r="504" spans="1:13" x14ac:dyDescent="0.25">
      <c r="A504" s="12" t="str">
        <f t="shared" si="21"/>
        <v/>
      </c>
      <c r="B504" s="13"/>
      <c r="C504" s="14"/>
      <c r="D504" s="15"/>
      <c r="E504" s="16"/>
      <c r="F504" s="17"/>
      <c r="G504" s="18"/>
      <c r="H504" s="19"/>
      <c r="I504" s="20" t="str">
        <f>IF(G504="","",G504*IF(H504="",Einstellungen!$B$6,H504))</f>
        <v/>
      </c>
      <c r="J504" s="20" t="str">
        <f t="shared" si="22"/>
        <v/>
      </c>
      <c r="K504" s="13"/>
      <c r="L504" s="13"/>
      <c r="M504" s="12" t="str">
        <f t="shared" si="23"/>
        <v/>
      </c>
    </row>
    <row r="505" spans="1:13" x14ac:dyDescent="0.25">
      <c r="A505" s="12" t="str">
        <f t="shared" si="21"/>
        <v/>
      </c>
      <c r="B505" s="13"/>
      <c r="C505" s="14"/>
      <c r="D505" s="15"/>
      <c r="E505" s="16"/>
      <c r="F505" s="17"/>
      <c r="G505" s="18"/>
      <c r="H505" s="19"/>
      <c r="I505" s="20" t="str">
        <f>IF(G505="","",G505*IF(H505="",Einstellungen!$B$6,H505))</f>
        <v/>
      </c>
      <c r="J505" s="20" t="str">
        <f t="shared" si="22"/>
        <v/>
      </c>
      <c r="K505" s="13"/>
      <c r="L505" s="13"/>
      <c r="M505" s="12" t="str">
        <f t="shared" si="23"/>
        <v/>
      </c>
    </row>
    <row r="506" spans="1:13" x14ac:dyDescent="0.25">
      <c r="A506" s="12" t="str">
        <f t="shared" si="21"/>
        <v/>
      </c>
      <c r="B506" s="13"/>
      <c r="C506" s="14"/>
      <c r="D506" s="15"/>
      <c r="E506" s="16"/>
      <c r="F506" s="17"/>
      <c r="G506" s="18"/>
      <c r="H506" s="19"/>
      <c r="I506" s="20" t="str">
        <f>IF(G506="","",G506*IF(H506="",Einstellungen!$B$6,H506))</f>
        <v/>
      </c>
      <c r="J506" s="20" t="str">
        <f t="shared" si="22"/>
        <v/>
      </c>
      <c r="K506" s="13"/>
      <c r="L506" s="13"/>
      <c r="M506" s="12" t="str">
        <f t="shared" si="23"/>
        <v/>
      </c>
    </row>
    <row r="507" spans="1:13" x14ac:dyDescent="0.25">
      <c r="A507" s="12" t="str">
        <f t="shared" si="21"/>
        <v/>
      </c>
      <c r="B507" s="13"/>
      <c r="C507" s="14"/>
      <c r="D507" s="15"/>
      <c r="E507" s="16"/>
      <c r="F507" s="17"/>
      <c r="G507" s="18"/>
      <c r="H507" s="19"/>
      <c r="I507" s="20" t="str">
        <f>IF(G507="","",G507*IF(H507="",Einstellungen!$B$6,H507))</f>
        <v/>
      </c>
      <c r="J507" s="20" t="str">
        <f t="shared" si="22"/>
        <v/>
      </c>
      <c r="K507" s="13"/>
      <c r="L507" s="13"/>
      <c r="M507" s="12" t="str">
        <f t="shared" si="23"/>
        <v/>
      </c>
    </row>
  </sheetData>
  <autoFilter ref="A7:M507" xr:uid="{00000000-0009-0000-0000-000001000000}"/>
  <conditionalFormatting sqref="A8:M507">
    <cfRule type="expression" dxfId="1" priority="2">
      <formula>$M8="erstattet"</formula>
    </cfRule>
    <cfRule type="expression" dxfId="0" priority="3">
      <formula>$M8="eingereicht"</formula>
    </cfRule>
  </conditionalFormatting>
  <dataValidations count="2">
    <dataValidation type="date" operator="greaterThan" allowBlank="1" showErrorMessage="1" errorTitle="Datum" error="Bitte ein Datum eingeben (z. B. 24.09.2026)." sqref="B8:B507 K8:L507" xr:uid="{00000000-0002-0000-0100-000000000000}">
      <formula1>36526</formula1>
      <formula2>0</formula2>
    </dataValidation>
    <dataValidation type="decimal" operator="greaterThanOrEqual" allowBlank="1" showErrorMessage="1" errorTitle="Zahl" error="Bitte eine Zahl ≥ 0 eingeben." sqref="D8:E507 G8:H507" xr:uid="{00000000-0002-0000-0100-000001000000}">
      <formula1>0</formula1>
      <formula2>0</formula2>
    </dataValidation>
  </dataValidations>
  <pageMargins left="0.75" right="0.75" top="1" bottom="1" header="0.511811023622047" footer="0.511811023622047"/>
  <pageSetup scale="61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showGridLines="0" zoomScale="115" zoomScaleNormal="115" workbookViewId="0">
      <selection activeCell="B3" sqref="B3"/>
    </sheetView>
  </sheetViews>
  <sheetFormatPr baseColWidth="10" defaultColWidth="8.7109375" defaultRowHeight="15" x14ac:dyDescent="0.25"/>
  <cols>
    <col min="1" max="1" width="14" customWidth="1"/>
    <col min="2" max="2" width="11" customWidth="1"/>
    <col min="3" max="3" width="14" customWidth="1"/>
    <col min="4" max="4" width="12" customWidth="1"/>
    <col min="5" max="5" width="15" customWidth="1"/>
    <col min="6" max="6" width="17" customWidth="1"/>
    <col min="7" max="7" width="18" customWidth="1"/>
    <col min="8" max="8" width="16" customWidth="1"/>
  </cols>
  <sheetData>
    <row r="1" spans="1:8" ht="20.25" x14ac:dyDescent="0.3">
      <c r="A1" s="1" t="s">
        <v>44</v>
      </c>
    </row>
    <row r="3" spans="1:8" x14ac:dyDescent="0.25">
      <c r="A3" s="21" t="s">
        <v>45</v>
      </c>
      <c r="B3" s="22">
        <v>2026</v>
      </c>
    </row>
    <row r="5" spans="1:8" ht="38.25" x14ac:dyDescent="0.25">
      <c r="A5" s="11" t="s">
        <v>46</v>
      </c>
      <c r="B5" s="11" t="s">
        <v>31</v>
      </c>
      <c r="C5" s="11" t="s">
        <v>32</v>
      </c>
      <c r="D5" s="11" t="s">
        <v>34</v>
      </c>
      <c r="E5" s="11" t="s">
        <v>36</v>
      </c>
      <c r="F5" s="11" t="s">
        <v>37</v>
      </c>
      <c r="G5" s="11" t="s">
        <v>47</v>
      </c>
      <c r="H5" s="11" t="s">
        <v>48</v>
      </c>
    </row>
    <row r="6" spans="1:8" x14ac:dyDescent="0.25">
      <c r="A6" s="23" t="s">
        <v>49</v>
      </c>
      <c r="B6" s="24">
        <f>SUMIFS(Erfassung!$D$8:$D$507,Erfassung!$B$8:$B$507,"&gt;="&amp;DATE($B$3,1,1),Erfassung!$B$8:$B$507,"&lt;"&amp;DATE($B$3,2,1))</f>
        <v>0</v>
      </c>
      <c r="C6" s="25">
        <f>SUMIFS(Erfassung!$E$8:$E$507,Erfassung!$B$8:$B$507,"&gt;="&amp;DATE($B$3,1,1),Erfassung!$B$8:$B$507,"&lt;"&amp;DATE($B$3,2,1))</f>
        <v>0</v>
      </c>
      <c r="D6" s="26">
        <f>SUMIFS(Erfassung!$G$8:$G$507,Erfassung!$B$8:$B$507,"&gt;="&amp;DATE($B$3,1,1),Erfassung!$B$8:$B$507,"&lt;"&amp;DATE($B$3,2,1))</f>
        <v>0</v>
      </c>
      <c r="E6" s="25">
        <f>SUMIFS(Erfassung!$I$8:$I$507,Erfassung!$B$8:$B$507,"&gt;="&amp;DATE($B$3,1,1),Erfassung!$B$8:$B$507,"&lt;"&amp;DATE($B$3,2,1))</f>
        <v>0</v>
      </c>
      <c r="F6" s="25">
        <f>SUMIFS(Erfassung!$J$8:$J$507,Erfassung!$B$8:$B$507,"&gt;="&amp;DATE($B$3,1,1),Erfassung!$B$8:$B$507,"&lt;"&amp;DATE($B$3,2,1))</f>
        <v>0</v>
      </c>
      <c r="G6" s="25">
        <f t="shared" ref="G6:G17" si="0">F6-H6</f>
        <v>0</v>
      </c>
      <c r="H6" s="25">
        <f>SUMIFS(Erfassung!$J$8:$J$507,Erfassung!$B$8:$B$507,"&gt;="&amp;DATE($B$3,1,1),Erfassung!$B$8:$B$507,"&lt;"&amp;DATE($B$3,2,1),Erfassung!$M$8:$M$507,"erstattet")</f>
        <v>0</v>
      </c>
    </row>
    <row r="7" spans="1:8" x14ac:dyDescent="0.25">
      <c r="A7" s="23" t="s">
        <v>50</v>
      </c>
      <c r="B7" s="24">
        <f>SUMIFS(Erfassung!$D$8:$D$507,Erfassung!$B$8:$B$507,"&gt;="&amp;DATE($B$3,2,1),Erfassung!$B$8:$B$507,"&lt;"&amp;DATE($B$3,3,1))</f>
        <v>0</v>
      </c>
      <c r="C7" s="25">
        <f>SUMIFS(Erfassung!$E$8:$E$507,Erfassung!$B$8:$B$507,"&gt;="&amp;DATE($B$3,2,1),Erfassung!$B$8:$B$507,"&lt;"&amp;DATE($B$3,3,1))</f>
        <v>0</v>
      </c>
      <c r="D7" s="26">
        <f>SUMIFS(Erfassung!$G$8:$G$507,Erfassung!$B$8:$B$507,"&gt;="&amp;DATE($B$3,2,1),Erfassung!$B$8:$B$507,"&lt;"&amp;DATE($B$3,3,1))</f>
        <v>0</v>
      </c>
      <c r="E7" s="25">
        <f>SUMIFS(Erfassung!$I$8:$I$507,Erfassung!$B$8:$B$507,"&gt;="&amp;DATE($B$3,2,1),Erfassung!$B$8:$B$507,"&lt;"&amp;DATE($B$3,3,1))</f>
        <v>0</v>
      </c>
      <c r="F7" s="25">
        <f>SUMIFS(Erfassung!$J$8:$J$507,Erfassung!$B$8:$B$507,"&gt;="&amp;DATE($B$3,2,1),Erfassung!$B$8:$B$507,"&lt;"&amp;DATE($B$3,3,1))</f>
        <v>0</v>
      </c>
      <c r="G7" s="25">
        <f t="shared" si="0"/>
        <v>0</v>
      </c>
      <c r="H7" s="25">
        <f>SUMIFS(Erfassung!$J$8:$J$507,Erfassung!$B$8:$B$507,"&gt;="&amp;DATE($B$3,2,1),Erfassung!$B$8:$B$507,"&lt;"&amp;DATE($B$3,3,1),Erfassung!$M$8:$M$507,"erstattet")</f>
        <v>0</v>
      </c>
    </row>
    <row r="8" spans="1:8" x14ac:dyDescent="0.25">
      <c r="A8" s="23" t="s">
        <v>51</v>
      </c>
      <c r="B8" s="24">
        <f>SUMIFS(Erfassung!$D$8:$D$507,Erfassung!$B$8:$B$507,"&gt;="&amp;DATE($B$3,3,1),Erfassung!$B$8:$B$507,"&lt;"&amp;DATE($B$3,4,1))</f>
        <v>0</v>
      </c>
      <c r="C8" s="25">
        <f>SUMIFS(Erfassung!$E$8:$E$507,Erfassung!$B$8:$B$507,"&gt;="&amp;DATE($B$3,3,1),Erfassung!$B$8:$B$507,"&lt;"&amp;DATE($B$3,4,1))</f>
        <v>0</v>
      </c>
      <c r="D8" s="26">
        <f>SUMIFS(Erfassung!$G$8:$G$507,Erfassung!$B$8:$B$507,"&gt;="&amp;DATE($B$3,3,1),Erfassung!$B$8:$B$507,"&lt;"&amp;DATE($B$3,4,1))</f>
        <v>0</v>
      </c>
      <c r="E8" s="25">
        <f>SUMIFS(Erfassung!$I$8:$I$507,Erfassung!$B$8:$B$507,"&gt;="&amp;DATE($B$3,3,1),Erfassung!$B$8:$B$507,"&lt;"&amp;DATE($B$3,4,1))</f>
        <v>0</v>
      </c>
      <c r="F8" s="25">
        <f>SUMIFS(Erfassung!$J$8:$J$507,Erfassung!$B$8:$B$507,"&gt;="&amp;DATE($B$3,3,1),Erfassung!$B$8:$B$507,"&lt;"&amp;DATE($B$3,4,1))</f>
        <v>0</v>
      </c>
      <c r="G8" s="25">
        <f t="shared" si="0"/>
        <v>0</v>
      </c>
      <c r="H8" s="25">
        <f>SUMIFS(Erfassung!$J$8:$J$507,Erfassung!$B$8:$B$507,"&gt;="&amp;DATE($B$3,3,1),Erfassung!$B$8:$B$507,"&lt;"&amp;DATE($B$3,4,1),Erfassung!$M$8:$M$507,"erstattet")</f>
        <v>0</v>
      </c>
    </row>
    <row r="9" spans="1:8" x14ac:dyDescent="0.25">
      <c r="A9" s="23" t="s">
        <v>52</v>
      </c>
      <c r="B9" s="24">
        <f>SUMIFS(Erfassung!$D$8:$D$507,Erfassung!$B$8:$B$507,"&gt;="&amp;DATE($B$3,4,1),Erfassung!$B$8:$B$507,"&lt;"&amp;DATE($B$3,5,1))</f>
        <v>0</v>
      </c>
      <c r="C9" s="25">
        <f>SUMIFS(Erfassung!$E$8:$E$507,Erfassung!$B$8:$B$507,"&gt;="&amp;DATE($B$3,4,1),Erfassung!$B$8:$B$507,"&lt;"&amp;DATE($B$3,5,1))</f>
        <v>0</v>
      </c>
      <c r="D9" s="26">
        <f>SUMIFS(Erfassung!$G$8:$G$507,Erfassung!$B$8:$B$507,"&gt;="&amp;DATE($B$3,4,1),Erfassung!$B$8:$B$507,"&lt;"&amp;DATE($B$3,5,1))</f>
        <v>0</v>
      </c>
      <c r="E9" s="25">
        <f>SUMIFS(Erfassung!$I$8:$I$507,Erfassung!$B$8:$B$507,"&gt;="&amp;DATE($B$3,4,1),Erfassung!$B$8:$B$507,"&lt;"&amp;DATE($B$3,5,1))</f>
        <v>0</v>
      </c>
      <c r="F9" s="25">
        <f>SUMIFS(Erfassung!$J$8:$J$507,Erfassung!$B$8:$B$507,"&gt;="&amp;DATE($B$3,4,1),Erfassung!$B$8:$B$507,"&lt;"&amp;DATE($B$3,5,1))</f>
        <v>0</v>
      </c>
      <c r="G9" s="25">
        <f t="shared" si="0"/>
        <v>0</v>
      </c>
      <c r="H9" s="25">
        <f>SUMIFS(Erfassung!$J$8:$J$507,Erfassung!$B$8:$B$507,"&gt;="&amp;DATE($B$3,4,1),Erfassung!$B$8:$B$507,"&lt;"&amp;DATE($B$3,5,1),Erfassung!$M$8:$M$507,"erstattet")</f>
        <v>0</v>
      </c>
    </row>
    <row r="10" spans="1:8" x14ac:dyDescent="0.25">
      <c r="A10" s="23" t="s">
        <v>53</v>
      </c>
      <c r="B10" s="24">
        <f>SUMIFS(Erfassung!$D$8:$D$507,Erfassung!$B$8:$B$507,"&gt;="&amp;DATE($B$3,5,1),Erfassung!$B$8:$B$507,"&lt;"&amp;DATE($B$3,6,1))</f>
        <v>0</v>
      </c>
      <c r="C10" s="25">
        <f>SUMIFS(Erfassung!$E$8:$E$507,Erfassung!$B$8:$B$507,"&gt;="&amp;DATE($B$3,5,1),Erfassung!$B$8:$B$507,"&lt;"&amp;DATE($B$3,6,1))</f>
        <v>0</v>
      </c>
      <c r="D10" s="26">
        <f>SUMIFS(Erfassung!$G$8:$G$507,Erfassung!$B$8:$B$507,"&gt;="&amp;DATE($B$3,5,1),Erfassung!$B$8:$B$507,"&lt;"&amp;DATE($B$3,6,1))</f>
        <v>0</v>
      </c>
      <c r="E10" s="25">
        <f>SUMIFS(Erfassung!$I$8:$I$507,Erfassung!$B$8:$B$507,"&gt;="&amp;DATE($B$3,5,1),Erfassung!$B$8:$B$507,"&lt;"&amp;DATE($B$3,6,1))</f>
        <v>0</v>
      </c>
      <c r="F10" s="25">
        <f>SUMIFS(Erfassung!$J$8:$J$507,Erfassung!$B$8:$B$507,"&gt;="&amp;DATE($B$3,5,1),Erfassung!$B$8:$B$507,"&lt;"&amp;DATE($B$3,6,1))</f>
        <v>0</v>
      </c>
      <c r="G10" s="25">
        <f t="shared" si="0"/>
        <v>0</v>
      </c>
      <c r="H10" s="25">
        <f>SUMIFS(Erfassung!$J$8:$J$507,Erfassung!$B$8:$B$507,"&gt;="&amp;DATE($B$3,5,1),Erfassung!$B$8:$B$507,"&lt;"&amp;DATE($B$3,6,1),Erfassung!$M$8:$M$507,"erstattet")</f>
        <v>0</v>
      </c>
    </row>
    <row r="11" spans="1:8" x14ac:dyDescent="0.25">
      <c r="A11" s="23" t="s">
        <v>54</v>
      </c>
      <c r="B11" s="24">
        <f>SUMIFS(Erfassung!$D$8:$D$507,Erfassung!$B$8:$B$507,"&gt;="&amp;DATE($B$3,6,1),Erfassung!$B$8:$B$507,"&lt;"&amp;DATE($B$3,7,1))</f>
        <v>0</v>
      </c>
      <c r="C11" s="25">
        <f>SUMIFS(Erfassung!$E$8:$E$507,Erfassung!$B$8:$B$507,"&gt;="&amp;DATE($B$3,6,1),Erfassung!$B$8:$B$507,"&lt;"&amp;DATE($B$3,7,1))</f>
        <v>0</v>
      </c>
      <c r="D11" s="26">
        <f>SUMIFS(Erfassung!$G$8:$G$507,Erfassung!$B$8:$B$507,"&gt;="&amp;DATE($B$3,6,1),Erfassung!$B$8:$B$507,"&lt;"&amp;DATE($B$3,7,1))</f>
        <v>0</v>
      </c>
      <c r="E11" s="25">
        <f>SUMIFS(Erfassung!$I$8:$I$507,Erfassung!$B$8:$B$507,"&gt;="&amp;DATE($B$3,6,1),Erfassung!$B$8:$B$507,"&lt;"&amp;DATE($B$3,7,1))</f>
        <v>0</v>
      </c>
      <c r="F11" s="25">
        <f>SUMIFS(Erfassung!$J$8:$J$507,Erfassung!$B$8:$B$507,"&gt;="&amp;DATE($B$3,6,1),Erfassung!$B$8:$B$507,"&lt;"&amp;DATE($B$3,7,1))</f>
        <v>0</v>
      </c>
      <c r="G11" s="25">
        <f t="shared" si="0"/>
        <v>0</v>
      </c>
      <c r="H11" s="25">
        <f>SUMIFS(Erfassung!$J$8:$J$507,Erfassung!$B$8:$B$507,"&gt;="&amp;DATE($B$3,6,1),Erfassung!$B$8:$B$507,"&lt;"&amp;DATE($B$3,7,1),Erfassung!$M$8:$M$507,"erstattet")</f>
        <v>0</v>
      </c>
    </row>
    <row r="12" spans="1:8" x14ac:dyDescent="0.25">
      <c r="A12" s="23" t="s">
        <v>55</v>
      </c>
      <c r="B12" s="24">
        <f>SUMIFS(Erfassung!$D$8:$D$507,Erfassung!$B$8:$B$507,"&gt;="&amp;DATE($B$3,7,1),Erfassung!$B$8:$B$507,"&lt;"&amp;DATE($B$3,8,1))</f>
        <v>0</v>
      </c>
      <c r="C12" s="25">
        <f>SUMIFS(Erfassung!$E$8:$E$507,Erfassung!$B$8:$B$507,"&gt;="&amp;DATE($B$3,7,1),Erfassung!$B$8:$B$507,"&lt;"&amp;DATE($B$3,8,1))</f>
        <v>0</v>
      </c>
      <c r="D12" s="26">
        <f>SUMIFS(Erfassung!$G$8:$G$507,Erfassung!$B$8:$B$507,"&gt;="&amp;DATE($B$3,7,1),Erfassung!$B$8:$B$507,"&lt;"&amp;DATE($B$3,8,1))</f>
        <v>0</v>
      </c>
      <c r="E12" s="25">
        <f>SUMIFS(Erfassung!$I$8:$I$507,Erfassung!$B$8:$B$507,"&gt;="&amp;DATE($B$3,7,1),Erfassung!$B$8:$B$507,"&lt;"&amp;DATE($B$3,8,1))</f>
        <v>0</v>
      </c>
      <c r="F12" s="25">
        <f>SUMIFS(Erfassung!$J$8:$J$507,Erfassung!$B$8:$B$507,"&gt;="&amp;DATE($B$3,7,1),Erfassung!$B$8:$B$507,"&lt;"&amp;DATE($B$3,8,1))</f>
        <v>0</v>
      </c>
      <c r="G12" s="25">
        <f t="shared" si="0"/>
        <v>0</v>
      </c>
      <c r="H12" s="25">
        <f>SUMIFS(Erfassung!$J$8:$J$507,Erfassung!$B$8:$B$507,"&gt;="&amp;DATE($B$3,7,1),Erfassung!$B$8:$B$507,"&lt;"&amp;DATE($B$3,8,1),Erfassung!$M$8:$M$507,"erstattet")</f>
        <v>0</v>
      </c>
    </row>
    <row r="13" spans="1:8" x14ac:dyDescent="0.25">
      <c r="A13" s="23" t="s">
        <v>56</v>
      </c>
      <c r="B13" s="24">
        <f>SUMIFS(Erfassung!$D$8:$D$507,Erfassung!$B$8:$B$507,"&gt;="&amp;DATE($B$3,8,1),Erfassung!$B$8:$B$507,"&lt;"&amp;DATE($B$3,9,1))</f>
        <v>0</v>
      </c>
      <c r="C13" s="25">
        <f>SUMIFS(Erfassung!$E$8:$E$507,Erfassung!$B$8:$B$507,"&gt;="&amp;DATE($B$3,8,1),Erfassung!$B$8:$B$507,"&lt;"&amp;DATE($B$3,9,1))</f>
        <v>0</v>
      </c>
      <c r="D13" s="26">
        <f>SUMIFS(Erfassung!$G$8:$G$507,Erfassung!$B$8:$B$507,"&gt;="&amp;DATE($B$3,8,1),Erfassung!$B$8:$B$507,"&lt;"&amp;DATE($B$3,9,1))</f>
        <v>0</v>
      </c>
      <c r="E13" s="25">
        <f>SUMIFS(Erfassung!$I$8:$I$507,Erfassung!$B$8:$B$507,"&gt;="&amp;DATE($B$3,8,1),Erfassung!$B$8:$B$507,"&lt;"&amp;DATE($B$3,9,1))</f>
        <v>0</v>
      </c>
      <c r="F13" s="25">
        <f>SUMIFS(Erfassung!$J$8:$J$507,Erfassung!$B$8:$B$507,"&gt;="&amp;DATE($B$3,8,1),Erfassung!$B$8:$B$507,"&lt;"&amp;DATE($B$3,9,1))</f>
        <v>0</v>
      </c>
      <c r="G13" s="25">
        <f t="shared" si="0"/>
        <v>0</v>
      </c>
      <c r="H13" s="25">
        <f>SUMIFS(Erfassung!$J$8:$J$507,Erfassung!$B$8:$B$507,"&gt;="&amp;DATE($B$3,8,1),Erfassung!$B$8:$B$507,"&lt;"&amp;DATE($B$3,9,1),Erfassung!$M$8:$M$507,"erstattet")</f>
        <v>0</v>
      </c>
    </row>
    <row r="14" spans="1:8" x14ac:dyDescent="0.25">
      <c r="A14" s="23" t="s">
        <v>57</v>
      </c>
      <c r="B14" s="24">
        <f>SUMIFS(Erfassung!$D$8:$D$507,Erfassung!$B$8:$B$507,"&gt;="&amp;DATE($B$3,9,1),Erfassung!$B$8:$B$507,"&lt;"&amp;DATE($B$3,10,1))</f>
        <v>11</v>
      </c>
      <c r="C14" s="25">
        <f>SUMIFS(Erfassung!$E$8:$E$507,Erfassung!$B$8:$B$507,"&gt;="&amp;DATE($B$3,9,1),Erfassung!$B$8:$B$507,"&lt;"&amp;DATE($B$3,10,1))</f>
        <v>109.47</v>
      </c>
      <c r="D14" s="26">
        <f>SUMIFS(Erfassung!$G$8:$G$507,Erfassung!$B$8:$B$507,"&gt;="&amp;DATE($B$3,9,1),Erfassung!$B$8:$B$507,"&lt;"&amp;DATE($B$3,10,1))</f>
        <v>18</v>
      </c>
      <c r="E14" s="25">
        <f>SUMIFS(Erfassung!$I$8:$I$507,Erfassung!$B$8:$B$507,"&gt;="&amp;DATE($B$3,9,1),Erfassung!$B$8:$B$507,"&lt;"&amp;DATE($B$3,10,1))</f>
        <v>5.3999999999999995</v>
      </c>
      <c r="F14" s="25">
        <f>SUMIFS(Erfassung!$J$8:$J$507,Erfassung!$B$8:$B$507,"&gt;="&amp;DATE($B$3,9,1),Erfassung!$B$8:$B$507,"&lt;"&amp;DATE($B$3,10,1))</f>
        <v>114.87</v>
      </c>
      <c r="G14" s="25">
        <f t="shared" si="0"/>
        <v>60.870000000000005</v>
      </c>
      <c r="H14" s="25">
        <f>SUMIFS(Erfassung!$J$8:$J$507,Erfassung!$B$8:$B$507,"&gt;="&amp;DATE($B$3,9,1),Erfassung!$B$8:$B$507,"&lt;"&amp;DATE($B$3,10,1),Erfassung!$M$8:$M$507,"erstattet")</f>
        <v>54</v>
      </c>
    </row>
    <row r="15" spans="1:8" x14ac:dyDescent="0.25">
      <c r="A15" s="23" t="s">
        <v>58</v>
      </c>
      <c r="B15" s="24">
        <f>SUMIFS(Erfassung!$D$8:$D$507,Erfassung!$B$8:$B$507,"&gt;="&amp;DATE($B$3,10,1),Erfassung!$B$8:$B$507,"&lt;"&amp;DATE($B$3,11,1))</f>
        <v>0</v>
      </c>
      <c r="C15" s="25">
        <f>SUMIFS(Erfassung!$E$8:$E$507,Erfassung!$B$8:$B$507,"&gt;="&amp;DATE($B$3,10,1),Erfassung!$B$8:$B$507,"&lt;"&amp;DATE($B$3,11,1))</f>
        <v>0</v>
      </c>
      <c r="D15" s="26">
        <f>SUMIFS(Erfassung!$G$8:$G$507,Erfassung!$B$8:$B$507,"&gt;="&amp;DATE($B$3,10,1),Erfassung!$B$8:$B$507,"&lt;"&amp;DATE($B$3,11,1))</f>
        <v>0</v>
      </c>
      <c r="E15" s="25">
        <f>SUMIFS(Erfassung!$I$8:$I$507,Erfassung!$B$8:$B$507,"&gt;="&amp;DATE($B$3,10,1),Erfassung!$B$8:$B$507,"&lt;"&amp;DATE($B$3,11,1))</f>
        <v>0</v>
      </c>
      <c r="F15" s="25">
        <f>SUMIFS(Erfassung!$J$8:$J$507,Erfassung!$B$8:$B$507,"&gt;="&amp;DATE($B$3,10,1),Erfassung!$B$8:$B$507,"&lt;"&amp;DATE($B$3,11,1))</f>
        <v>0</v>
      </c>
      <c r="G15" s="25">
        <f t="shared" si="0"/>
        <v>0</v>
      </c>
      <c r="H15" s="25">
        <f>SUMIFS(Erfassung!$J$8:$J$507,Erfassung!$B$8:$B$507,"&gt;="&amp;DATE($B$3,10,1),Erfassung!$B$8:$B$507,"&lt;"&amp;DATE($B$3,11,1),Erfassung!$M$8:$M$507,"erstattet")</f>
        <v>0</v>
      </c>
    </row>
    <row r="16" spans="1:8" x14ac:dyDescent="0.25">
      <c r="A16" s="23" t="s">
        <v>59</v>
      </c>
      <c r="B16" s="24">
        <f>SUMIFS(Erfassung!$D$8:$D$507,Erfassung!$B$8:$B$507,"&gt;="&amp;DATE($B$3,11,1),Erfassung!$B$8:$B$507,"&lt;"&amp;DATE($B$3,12,1))</f>
        <v>0</v>
      </c>
      <c r="C16" s="25">
        <f>SUMIFS(Erfassung!$E$8:$E$507,Erfassung!$B$8:$B$507,"&gt;="&amp;DATE($B$3,11,1),Erfassung!$B$8:$B$507,"&lt;"&amp;DATE($B$3,12,1))</f>
        <v>0</v>
      </c>
      <c r="D16" s="26">
        <f>SUMIFS(Erfassung!$G$8:$G$507,Erfassung!$B$8:$B$507,"&gt;="&amp;DATE($B$3,11,1),Erfassung!$B$8:$B$507,"&lt;"&amp;DATE($B$3,12,1))</f>
        <v>0</v>
      </c>
      <c r="E16" s="25">
        <f>SUMIFS(Erfassung!$I$8:$I$507,Erfassung!$B$8:$B$507,"&gt;="&amp;DATE($B$3,11,1),Erfassung!$B$8:$B$507,"&lt;"&amp;DATE($B$3,12,1))</f>
        <v>0</v>
      </c>
      <c r="F16" s="25">
        <f>SUMIFS(Erfassung!$J$8:$J$507,Erfassung!$B$8:$B$507,"&gt;="&amp;DATE($B$3,11,1),Erfassung!$B$8:$B$507,"&lt;"&amp;DATE($B$3,12,1))</f>
        <v>0</v>
      </c>
      <c r="G16" s="25">
        <f t="shared" si="0"/>
        <v>0</v>
      </c>
      <c r="H16" s="25">
        <f>SUMIFS(Erfassung!$J$8:$J$507,Erfassung!$B$8:$B$507,"&gt;="&amp;DATE($B$3,11,1),Erfassung!$B$8:$B$507,"&lt;"&amp;DATE($B$3,12,1),Erfassung!$M$8:$M$507,"erstattet")</f>
        <v>0</v>
      </c>
    </row>
    <row r="17" spans="1:8" x14ac:dyDescent="0.25">
      <c r="A17" s="23" t="s">
        <v>60</v>
      </c>
      <c r="B17" s="24">
        <f>SUMIFS(Erfassung!$D$8:$D$507,Erfassung!$B$8:$B$507,"&gt;="&amp;DATE($B$3,12,1),Erfassung!$B$8:$B$507,"&lt;"&amp;DATE($B$3+1,1,1))</f>
        <v>0</v>
      </c>
      <c r="C17" s="25">
        <f>SUMIFS(Erfassung!$E$8:$E$507,Erfassung!$B$8:$B$507,"&gt;="&amp;DATE($B$3,12,1),Erfassung!$B$8:$B$507,"&lt;"&amp;DATE($B$3+1,1,1))</f>
        <v>0</v>
      </c>
      <c r="D17" s="26">
        <f>SUMIFS(Erfassung!$G$8:$G$507,Erfassung!$B$8:$B$507,"&gt;="&amp;DATE($B$3,12,1),Erfassung!$B$8:$B$507,"&lt;"&amp;DATE($B$3+1,1,1))</f>
        <v>0</v>
      </c>
      <c r="E17" s="25">
        <f>SUMIFS(Erfassung!$I$8:$I$507,Erfassung!$B$8:$B$507,"&gt;="&amp;DATE($B$3,12,1),Erfassung!$B$8:$B$507,"&lt;"&amp;DATE($B$3+1,1,1))</f>
        <v>0</v>
      </c>
      <c r="F17" s="25">
        <f>SUMIFS(Erfassung!$J$8:$J$507,Erfassung!$B$8:$B$507,"&gt;="&amp;DATE($B$3,12,1),Erfassung!$B$8:$B$507,"&lt;"&amp;DATE($B$3+1,1,1))</f>
        <v>0</v>
      </c>
      <c r="G17" s="25">
        <f t="shared" si="0"/>
        <v>0</v>
      </c>
      <c r="H17" s="25">
        <f>SUMIFS(Erfassung!$J$8:$J$507,Erfassung!$B$8:$B$507,"&gt;="&amp;DATE($B$3,12,1),Erfassung!$B$8:$B$507,"&lt;"&amp;DATE($B$3+1,1,1),Erfassung!$M$8:$M$507,"erstattet")</f>
        <v>0</v>
      </c>
    </row>
    <row r="18" spans="1:8" x14ac:dyDescent="0.25">
      <c r="A18" s="27" t="s">
        <v>61</v>
      </c>
      <c r="B18" s="28">
        <f t="shared" ref="B18:H18" si="1">SUM(B6:B17)</f>
        <v>11</v>
      </c>
      <c r="C18" s="29">
        <f t="shared" si="1"/>
        <v>109.47</v>
      </c>
      <c r="D18" s="30">
        <f t="shared" si="1"/>
        <v>18</v>
      </c>
      <c r="E18" s="29">
        <f t="shared" si="1"/>
        <v>5.3999999999999995</v>
      </c>
      <c r="F18" s="29">
        <f t="shared" si="1"/>
        <v>114.87</v>
      </c>
      <c r="G18" s="29">
        <f t="shared" si="1"/>
        <v>60.870000000000005</v>
      </c>
      <c r="H18" s="29">
        <f t="shared" si="1"/>
        <v>54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showGridLines="0" zoomScaleNormal="100" workbookViewId="0">
      <selection activeCell="B7" sqref="B7"/>
    </sheetView>
  </sheetViews>
  <sheetFormatPr baseColWidth="10" defaultColWidth="8.7109375" defaultRowHeight="15" x14ac:dyDescent="0.25"/>
  <cols>
    <col min="1" max="1" width="34" customWidth="1"/>
    <col min="2" max="2" width="22" customWidth="1"/>
    <col min="3" max="3" width="30" customWidth="1"/>
  </cols>
  <sheetData>
    <row r="1" spans="1:2" ht="20.25" x14ac:dyDescent="0.3">
      <c r="A1" s="1" t="s">
        <v>62</v>
      </c>
    </row>
    <row r="3" spans="1:2" x14ac:dyDescent="0.25">
      <c r="A3" s="21" t="s">
        <v>2</v>
      </c>
      <c r="B3" s="3" t="str">
        <f>Einstellungen!B4</f>
        <v>Max Mustermann</v>
      </c>
    </row>
    <row r="4" spans="1:2" x14ac:dyDescent="0.25">
      <c r="A4" s="21" t="s">
        <v>4</v>
      </c>
      <c r="B4" s="3" t="str">
        <f>Einstellungen!B5</f>
        <v>Beispielverein e.V.</v>
      </c>
    </row>
    <row r="5" spans="1:2" x14ac:dyDescent="0.25">
      <c r="A5" s="21" t="s">
        <v>63</v>
      </c>
      <c r="B5" s="3" t="str">
        <f>IF(Einstellungen!B7="","",Einstellungen!B7)</f>
        <v/>
      </c>
    </row>
    <row r="7" spans="1:2" x14ac:dyDescent="0.25">
      <c r="A7" s="21" t="s">
        <v>64</v>
      </c>
      <c r="B7" s="31">
        <v>46266</v>
      </c>
    </row>
    <row r="8" spans="1:2" x14ac:dyDescent="0.25">
      <c r="A8" s="21" t="s">
        <v>65</v>
      </c>
      <c r="B8" s="31">
        <v>46295</v>
      </c>
    </row>
    <row r="10" spans="1:2" x14ac:dyDescent="0.25">
      <c r="A10" s="3" t="s">
        <v>66</v>
      </c>
      <c r="B10" s="32">
        <f>COUNTIFS(Erfassung!$B$8:$B$507,"&gt;="&amp;$B$7,Erfassung!$B$8:$B$507,"&lt;="&amp;$B$8)</f>
        <v>4</v>
      </c>
    </row>
    <row r="11" spans="1:2" x14ac:dyDescent="0.25">
      <c r="A11" s="3" t="s">
        <v>67</v>
      </c>
      <c r="B11" s="33">
        <f>SUMIFS(Erfassung!$D$8:$D$507,Erfassung!$B$8:$B$507,"&gt;="&amp;$B$7,Erfassung!$B$8:$B$507,"&lt;="&amp;$B$8)</f>
        <v>11</v>
      </c>
    </row>
    <row r="12" spans="1:2" x14ac:dyDescent="0.25">
      <c r="A12" s="3" t="s">
        <v>68</v>
      </c>
      <c r="B12" s="34">
        <f>SUMIFS(Erfassung!$E$8:$E$507,Erfassung!$B$8:$B$507,"&gt;="&amp;$B$7,Erfassung!$B$8:$B$507,"&lt;="&amp;$B$8)</f>
        <v>109.47</v>
      </c>
    </row>
    <row r="13" spans="1:2" x14ac:dyDescent="0.25">
      <c r="A13" s="3" t="s">
        <v>69</v>
      </c>
      <c r="B13" s="35">
        <f>SUMIFS(Erfassung!$G$8:$G$507,Erfassung!$B$8:$B$507,"&gt;="&amp;$B$7,Erfassung!$B$8:$B$507,"&lt;="&amp;$B$8)</f>
        <v>18</v>
      </c>
    </row>
    <row r="14" spans="1:2" x14ac:dyDescent="0.25">
      <c r="A14" s="3" t="s">
        <v>70</v>
      </c>
      <c r="B14" s="34">
        <f>SUMIFS(Erfassung!$I$8:$I$507,Erfassung!$B$8:$B$507,"&gt;="&amp;$B$7,Erfassung!$B$8:$B$507,"&lt;="&amp;$B$8)</f>
        <v>5.3999999999999995</v>
      </c>
    </row>
    <row r="16" spans="1:2" ht="15.75" x14ac:dyDescent="0.25">
      <c r="A16" s="2" t="s">
        <v>71</v>
      </c>
      <c r="B16" s="36">
        <f>B12+B14</f>
        <v>114.87</v>
      </c>
    </row>
    <row r="18" spans="1:3" x14ac:dyDescent="0.25">
      <c r="A18" s="6" t="str">
        <f>"Kilometerpauschale: "&amp;FIXED(Einstellungen!B6,2)&amp;" €/km (sofern keine abweichenden Sätze eingetragen)."</f>
        <v>Kilometerpauschale: 0,30 €/km (sofern keine abweichenden Sätze eingetragen).</v>
      </c>
    </row>
    <row r="19" spans="1:3" x14ac:dyDescent="0.25">
      <c r="A19" s="6" t="s">
        <v>72</v>
      </c>
    </row>
    <row r="20" spans="1:3" x14ac:dyDescent="0.25">
      <c r="A20" s="6" t="s">
        <v>73</v>
      </c>
    </row>
    <row r="24" spans="1:3" x14ac:dyDescent="0.25">
      <c r="A24" t="s">
        <v>74</v>
      </c>
      <c r="C24" t="s">
        <v>74</v>
      </c>
    </row>
    <row r="25" spans="1:3" x14ac:dyDescent="0.25">
      <c r="A25" s="37" t="s">
        <v>75</v>
      </c>
      <c r="C25" s="37" t="s">
        <v>76</v>
      </c>
    </row>
  </sheetData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Einstellungen</vt:lpstr>
      <vt:lpstr>Erfassung</vt:lpstr>
      <vt:lpstr>Monatsübersicht</vt:lpstr>
      <vt:lpstr>Abrechnung</vt:lpstr>
      <vt:lpstr>Erfassung!Drucktitel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Ehrenamtstätigkeit-Erfassung</dc:title>
  <dc:subject/>
  <dc:creator>AMV</dc:creator>
  <dc:description/>
  <cp:lastModifiedBy>Timo Mutter</cp:lastModifiedBy>
  <cp:revision>0</cp:revision>
  <cp:lastPrinted>2026-10-22T18:34:19Z</cp:lastPrinted>
  <dcterms:created xsi:type="dcterms:W3CDTF">2026-09-24T16:04:59Z</dcterms:created>
  <dcterms:modified xsi:type="dcterms:W3CDTF">2026-10-22T18:58:54Z</dcterms:modified>
  <cp:version>1.0</cp:version>
</cp:coreProperties>
</file>